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6795" activeTab="0"/>
  </bookViews>
  <sheets>
    <sheet name="Bahnstatistik" sheetId="1" r:id="rId1"/>
  </sheets>
  <externalReferences>
    <externalReference r:id="rId4"/>
  </externalReferences>
  <definedNames>
    <definedName name="_xlnm.Print_Area" localSheetId="0">'Bahnstatistik'!$A$1:$K$72</definedName>
  </definedNames>
  <calcPr fullCalcOnLoad="1"/>
</workbook>
</file>

<file path=xl/sharedStrings.xml><?xml version="1.0" encoding="utf-8"?>
<sst xmlns="http://schemas.openxmlformats.org/spreadsheetml/2006/main" count="7" uniqueCount="7">
  <si>
    <t>Bahnenstatistik</t>
  </si>
  <si>
    <t>Bahn</t>
  </si>
  <si>
    <t>Durchschnitt</t>
  </si>
  <si>
    <t>Asquote</t>
  </si>
  <si>
    <t>Fehlerquote</t>
  </si>
  <si>
    <t>Summe</t>
  </si>
  <si>
    <t>Endstand - 23.2.2003 - 1526 Runden</t>
  </si>
</sst>
</file>

<file path=xl/styles.xml><?xml version="1.0" encoding="utf-8"?>
<styleSheet xmlns="http://schemas.openxmlformats.org/spreadsheetml/2006/main">
  <numFmts count="4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0000"/>
    <numFmt numFmtId="182" formatCode="0.00000000"/>
    <numFmt numFmtId="183" formatCode="0.000000"/>
    <numFmt numFmtId="184" formatCode="0.00000"/>
    <numFmt numFmtId="185" formatCode="0.0000"/>
    <numFmt numFmtId="186" formatCode="0.000"/>
    <numFmt numFmtId="187" formatCode="0\ \ "/>
    <numFmt numFmtId="188" formatCode="0.00\ "/>
    <numFmt numFmtId="189" formatCode="0\ %\ "/>
    <numFmt numFmtId="190" formatCode="0.0\ %\ "/>
    <numFmt numFmtId="191" formatCode="0.0%"/>
    <numFmt numFmtId="192" formatCode="0.0\ \ "/>
    <numFmt numFmtId="193" formatCode="0.00\ \ "/>
    <numFmt numFmtId="194" formatCode="0.0\ %"/>
    <numFmt numFmtId="195" formatCode="0.0\ "/>
  </numFmts>
  <fonts count="1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8"/>
      <color indexed="8"/>
      <name val="Arial"/>
      <family val="2"/>
    </font>
    <font>
      <sz val="16"/>
      <name val="Arial"/>
      <family val="2"/>
    </font>
    <font>
      <b/>
      <sz val="20"/>
      <color indexed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24.25"/>
      <name val="Arial"/>
      <family val="0"/>
    </font>
    <font>
      <sz val="15.25"/>
      <name val="Arial"/>
      <family val="0"/>
    </font>
    <font>
      <b/>
      <sz val="8"/>
      <name val="Arial"/>
      <family val="2"/>
    </font>
    <font>
      <sz val="20"/>
      <name val="Arial"/>
      <family val="0"/>
    </font>
    <font>
      <b/>
      <sz val="8.25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" fontId="8" fillId="0" borderId="5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187" fontId="0" fillId="0" borderId="7" xfId="0" applyNumberFormat="1" applyBorder="1" applyAlignment="1">
      <alignment/>
    </xf>
    <xf numFmtId="187" fontId="0" fillId="0" borderId="8" xfId="0" applyNumberFormat="1" applyBorder="1" applyAlignment="1">
      <alignment/>
    </xf>
    <xf numFmtId="187" fontId="0" fillId="0" borderId="9" xfId="0" applyNumberFormat="1" applyBorder="1" applyAlignment="1">
      <alignment/>
    </xf>
    <xf numFmtId="188" fontId="0" fillId="0" borderId="10" xfId="0" applyNumberFormat="1" applyBorder="1" applyAlignment="1">
      <alignment/>
    </xf>
    <xf numFmtId="190" fontId="0" fillId="0" borderId="11" xfId="19" applyNumberFormat="1" applyBorder="1" applyAlignment="1">
      <alignment/>
    </xf>
    <xf numFmtId="190" fontId="0" fillId="0" borderId="12" xfId="19" applyNumberFormat="1" applyBorder="1" applyAlignment="1">
      <alignment/>
    </xf>
    <xf numFmtId="0" fontId="0" fillId="0" borderId="13" xfId="0" applyBorder="1" applyAlignment="1">
      <alignment horizontal="center"/>
    </xf>
    <xf numFmtId="187" fontId="0" fillId="0" borderId="14" xfId="0" applyNumberFormat="1" applyBorder="1" applyAlignment="1">
      <alignment/>
    </xf>
    <xf numFmtId="187" fontId="0" fillId="0" borderId="15" xfId="0" applyNumberFormat="1" applyBorder="1" applyAlignment="1">
      <alignment/>
    </xf>
    <xf numFmtId="187" fontId="0" fillId="0" borderId="16" xfId="0" applyNumberFormat="1" applyBorder="1" applyAlignment="1">
      <alignment/>
    </xf>
    <xf numFmtId="188" fontId="0" fillId="0" borderId="17" xfId="0" applyNumberFormat="1" applyBorder="1" applyAlignment="1">
      <alignment/>
    </xf>
    <xf numFmtId="190" fontId="0" fillId="0" borderId="15" xfId="0" applyNumberFormat="1" applyBorder="1" applyAlignment="1">
      <alignment/>
    </xf>
    <xf numFmtId="190" fontId="0" fillId="0" borderId="16" xfId="19" applyNumberFormat="1" applyBorder="1" applyAlignment="1">
      <alignment/>
    </xf>
    <xf numFmtId="0" fontId="0" fillId="0" borderId="18" xfId="0" applyBorder="1" applyAlignment="1">
      <alignment horizontal="center"/>
    </xf>
    <xf numFmtId="187" fontId="0" fillId="0" borderId="19" xfId="0" applyNumberFormat="1" applyBorder="1" applyAlignment="1">
      <alignment/>
    </xf>
    <xf numFmtId="187" fontId="0" fillId="0" borderId="20" xfId="0" applyNumberFormat="1" applyBorder="1" applyAlignment="1">
      <alignment/>
    </xf>
    <xf numFmtId="187" fontId="0" fillId="0" borderId="21" xfId="0" applyNumberFormat="1" applyBorder="1" applyAlignment="1">
      <alignment/>
    </xf>
    <xf numFmtId="188" fontId="0" fillId="0" borderId="22" xfId="0" applyNumberFormat="1" applyBorder="1" applyAlignment="1">
      <alignment/>
    </xf>
    <xf numFmtId="190" fontId="0" fillId="0" borderId="20" xfId="0" applyNumberFormat="1" applyBorder="1" applyAlignment="1">
      <alignment/>
    </xf>
    <xf numFmtId="190" fontId="0" fillId="0" borderId="21" xfId="19" applyNumberFormat="1" applyBorder="1" applyAlignment="1">
      <alignment/>
    </xf>
    <xf numFmtId="190" fontId="0" fillId="0" borderId="0" xfId="0" applyNumberForma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25" b="1" i="0" u="none" baseline="0">
                <a:latin typeface="Arial"/>
                <a:ea typeface="Arial"/>
                <a:cs typeface="Arial"/>
              </a:rPr>
              <a:t>Durchschnitt pro Bahn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.99025"/>
          <c:h val="0.98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Bahnstatistik!$I$25:$I$42</c:f>
              <c:numCache/>
            </c:numRef>
          </c:val>
        </c:ser>
        <c:axId val="6612018"/>
        <c:axId val="59508163"/>
      </c:barChart>
      <c:catAx>
        <c:axId val="6612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9508163"/>
        <c:crosses val="autoZero"/>
        <c:auto val="1"/>
        <c:lblOffset val="100"/>
        <c:noMultiLvlLbl val="0"/>
      </c:catAx>
      <c:valAx>
        <c:axId val="59508163"/>
        <c:scaling>
          <c:orientation val="minMax"/>
          <c:min val="1"/>
        </c:scaling>
        <c:axPos val="l"/>
        <c:majorGridlines/>
        <c:delete val="0"/>
        <c:numFmt formatCode="0.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6612018"/>
        <c:crossesAt val="1"/>
        <c:crossBetween val="between"/>
        <c:dispUnits/>
        <c:majorUnit val="0.5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</cdr:x>
      <cdr:y>0.471</cdr:y>
    </cdr:from>
    <cdr:to>
      <cdr:x>1</cdr:x>
      <cdr:y>0.47275</cdr:y>
    </cdr:to>
    <cdr:sp>
      <cdr:nvSpPr>
        <cdr:cNvPr id="1" name="Line 1"/>
        <cdr:cNvSpPr>
          <a:spLocks/>
        </cdr:cNvSpPr>
      </cdr:nvSpPr>
      <cdr:spPr>
        <a:xfrm>
          <a:off x="361950" y="1752600"/>
          <a:ext cx="6877050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47</xdr:row>
      <xdr:rowOff>0</xdr:rowOff>
    </xdr:from>
    <xdr:to>
      <xdr:col>11</xdr:col>
      <xdr:colOff>0</xdr:colOff>
      <xdr:row>70</xdr:row>
      <xdr:rowOff>9525</xdr:rowOff>
    </xdr:to>
    <xdr:graphicFrame>
      <xdr:nvGraphicFramePr>
        <xdr:cNvPr id="1" name="Chart 1"/>
        <xdr:cNvGraphicFramePr/>
      </xdr:nvGraphicFramePr>
      <xdr:xfrm>
        <a:off x="0" y="7772400"/>
        <a:ext cx="723900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704850</xdr:colOff>
      <xdr:row>0</xdr:row>
      <xdr:rowOff>133350</xdr:rowOff>
    </xdr:from>
    <xdr:to>
      <xdr:col>10</xdr:col>
      <xdr:colOff>342900</xdr:colOff>
      <xdr:row>14</xdr:row>
      <xdr:rowOff>47625</xdr:rowOff>
    </xdr:to>
    <xdr:grpSp>
      <xdr:nvGrpSpPr>
        <xdr:cNvPr id="2" name="Group 2"/>
        <xdr:cNvGrpSpPr>
          <a:grpSpLocks/>
        </xdr:cNvGrpSpPr>
      </xdr:nvGrpSpPr>
      <xdr:grpSpPr>
        <a:xfrm>
          <a:off x="704850" y="133350"/>
          <a:ext cx="6029325" cy="2047875"/>
          <a:chOff x="30" y="11"/>
          <a:chExt cx="633" cy="215"/>
        </a:xfrm>
        <a:solidFill>
          <a:srgbClr val="FFFFFF"/>
        </a:solidFill>
      </xdr:grpSpPr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p_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  <sheetName val="101"/>
      <sheetName val="102"/>
      <sheetName val="103"/>
      <sheetName val="104"/>
      <sheetName val="105"/>
      <sheetName val="106"/>
      <sheetName val="107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  <sheetName val="133"/>
      <sheetName val="134"/>
      <sheetName val="135"/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50"/>
      <sheetName val="151"/>
      <sheetName val="152"/>
      <sheetName val="153"/>
      <sheetName val="154"/>
      <sheetName val="155"/>
      <sheetName val="156"/>
      <sheetName val="157"/>
      <sheetName val="158"/>
      <sheetName val="159"/>
      <sheetName val="160"/>
      <sheetName val="161"/>
      <sheetName val="162"/>
      <sheetName val="163"/>
      <sheetName val="164"/>
      <sheetName val="165"/>
      <sheetName val="166"/>
      <sheetName val="167"/>
      <sheetName val="168"/>
      <sheetName val="169"/>
      <sheetName val="170"/>
      <sheetName val="171"/>
      <sheetName val="172"/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  <sheetName val="193"/>
      <sheetName val="194"/>
      <sheetName val="195"/>
      <sheetName val="196"/>
      <sheetName val="197"/>
      <sheetName val="198"/>
      <sheetName val="199"/>
      <sheetName val="Ausdrucke"/>
      <sheetName val="Steuerung"/>
      <sheetName val="Starter"/>
      <sheetName val="Startplan.2er"/>
      <sheetName val="Startplan.3er"/>
      <sheetName val="Spieltage"/>
      <sheetName val="Mannschaften"/>
      <sheetName val="Aufstellungen"/>
      <sheetName val="Pokale"/>
      <sheetName val="GesamtE"/>
      <sheetName val="GesamtM"/>
      <sheetName val="Bahnstatistik"/>
      <sheetName val="Mit_Diag"/>
      <sheetName val="0"/>
      <sheetName val="TagE1"/>
      <sheetName val="TagM1"/>
      <sheetName val="TagE2"/>
      <sheetName val="TagM2"/>
      <sheetName val="TagE3"/>
      <sheetName val="TagM3"/>
      <sheetName val="TagE4"/>
      <sheetName val="TagM4"/>
      <sheetName val="TagE5"/>
      <sheetName val="TagM5"/>
      <sheetName val="TagE6"/>
      <sheetName val="TagM6"/>
      <sheetName val="TagE7"/>
      <sheetName val="TagM7"/>
      <sheetName val="TagE8"/>
      <sheetName val="TagM8"/>
      <sheetName val="TagE9"/>
      <sheetName val="TagM9"/>
      <sheetName val="TagE10"/>
      <sheetName val="TagM10"/>
      <sheetName val="TagE11"/>
      <sheetName val="TagM11"/>
      <sheetName val="TagE12"/>
      <sheetName val="TagM12"/>
      <sheetName val="TagE13"/>
      <sheetName val="TagM13"/>
      <sheetName val="TagE14"/>
      <sheetName val="TagM14"/>
      <sheetName val="TagE15"/>
      <sheetName val="TagM15"/>
      <sheetName val="TagE16"/>
      <sheetName val="TagM16"/>
      <sheetName val="TagE17"/>
      <sheetName val="TagM17"/>
      <sheetName val="TagE18"/>
      <sheetName val="TagM18"/>
      <sheetName val="TagE19"/>
      <sheetName val="TagM19"/>
      <sheetName val="TagE20"/>
      <sheetName val="TagM20"/>
      <sheetName val="TagE0"/>
      <sheetName val="TagM0"/>
      <sheetName val="Leerblat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K44"/>
  <sheetViews>
    <sheetView tabSelected="1" workbookViewId="0" topLeftCell="A1">
      <selection activeCell="A1" sqref="A1"/>
    </sheetView>
  </sheetViews>
  <sheetFormatPr defaultColWidth="11.421875" defaultRowHeight="12.75"/>
  <cols>
    <col min="2" max="8" width="8.421875" style="0" customWidth="1"/>
    <col min="9" max="11" width="12.7109375" style="0" customWidth="1"/>
  </cols>
  <sheetData>
    <row r="1" spans="1:10" ht="12" customHeight="1">
      <c r="A1" s="1"/>
      <c r="B1" s="2"/>
      <c r="C1" s="3"/>
      <c r="D1" s="3"/>
      <c r="E1" s="2"/>
      <c r="F1" s="2"/>
      <c r="G1" s="2"/>
      <c r="H1" s="2"/>
      <c r="I1" s="2"/>
      <c r="J1" s="3"/>
    </row>
    <row r="2" spans="1:10" ht="12" customHeight="1">
      <c r="A2" s="2"/>
      <c r="B2" s="2"/>
      <c r="C2" s="3"/>
      <c r="D2" s="3"/>
      <c r="E2" s="2"/>
      <c r="F2" s="2"/>
      <c r="G2" s="2"/>
      <c r="H2" s="2"/>
      <c r="I2" s="2"/>
      <c r="J2" s="3"/>
    </row>
    <row r="3" spans="1:10" ht="12" customHeight="1">
      <c r="A3" s="2"/>
      <c r="B3" s="2"/>
      <c r="C3" s="3"/>
      <c r="D3" s="3"/>
      <c r="E3" s="2"/>
      <c r="F3" s="2"/>
      <c r="G3" s="2"/>
      <c r="H3" s="2"/>
      <c r="I3" s="2"/>
      <c r="J3" s="3"/>
    </row>
    <row r="4" spans="1:10" ht="12" customHeight="1">
      <c r="A4" s="2"/>
      <c r="B4" s="2"/>
      <c r="C4" s="3"/>
      <c r="D4" s="3"/>
      <c r="E4" s="2"/>
      <c r="F4" s="2"/>
      <c r="G4" s="2"/>
      <c r="H4" s="2"/>
      <c r="I4" s="2"/>
      <c r="J4" s="3"/>
    </row>
    <row r="5" spans="1:10" ht="12" customHeight="1">
      <c r="A5" s="2"/>
      <c r="B5" s="2"/>
      <c r="C5" s="3"/>
      <c r="D5" s="3"/>
      <c r="E5" s="2"/>
      <c r="F5" s="2"/>
      <c r="G5" s="2"/>
      <c r="H5" s="2"/>
      <c r="I5" s="2"/>
      <c r="J5" s="3"/>
    </row>
    <row r="6" spans="1:10" ht="12" customHeight="1">
      <c r="A6" s="2"/>
      <c r="B6" s="2"/>
      <c r="C6" s="3"/>
      <c r="D6" s="3"/>
      <c r="E6" s="2"/>
      <c r="F6" s="2"/>
      <c r="G6" s="2"/>
      <c r="H6" s="2"/>
      <c r="I6" s="2"/>
      <c r="J6" s="3"/>
    </row>
    <row r="7" spans="1:10" ht="12" customHeight="1">
      <c r="A7" s="2"/>
      <c r="B7" s="2"/>
      <c r="C7" s="3"/>
      <c r="D7" s="3"/>
      <c r="E7" s="2"/>
      <c r="F7" s="2"/>
      <c r="G7" s="2"/>
      <c r="H7" s="2"/>
      <c r="I7" s="2"/>
      <c r="J7" s="3"/>
    </row>
    <row r="8" spans="1:10" ht="12" customHeight="1">
      <c r="A8" s="2"/>
      <c r="B8" s="2"/>
      <c r="C8" s="3"/>
      <c r="D8" s="3"/>
      <c r="E8" s="2"/>
      <c r="F8" s="2"/>
      <c r="G8" s="2"/>
      <c r="H8" s="2"/>
      <c r="I8" s="2"/>
      <c r="J8" s="3"/>
    </row>
    <row r="9" spans="1:10" ht="12" customHeight="1">
      <c r="A9" s="2"/>
      <c r="B9" s="2"/>
      <c r="C9" s="3"/>
      <c r="D9" s="3"/>
      <c r="E9" s="2"/>
      <c r="F9" s="2"/>
      <c r="G9" s="2"/>
      <c r="H9" s="2"/>
      <c r="I9" s="2"/>
      <c r="J9" s="3"/>
    </row>
    <row r="10" spans="1:10" ht="12" customHeight="1">
      <c r="A10" s="2"/>
      <c r="B10" s="2"/>
      <c r="C10" s="3"/>
      <c r="D10" s="3"/>
      <c r="E10" s="2"/>
      <c r="F10" s="2"/>
      <c r="G10" s="2"/>
      <c r="H10" s="2"/>
      <c r="I10" s="2"/>
      <c r="J10" s="3"/>
    </row>
    <row r="11" spans="1:10" ht="12" customHeight="1">
      <c r="A11" s="2"/>
      <c r="B11" s="2"/>
      <c r="C11" s="3"/>
      <c r="D11" s="3"/>
      <c r="E11" s="2"/>
      <c r="F11" s="2"/>
      <c r="G11" s="2"/>
      <c r="H11" s="2"/>
      <c r="I11" s="2"/>
      <c r="J11" s="3"/>
    </row>
    <row r="12" spans="1:10" ht="12" customHeight="1">
      <c r="A12" s="2"/>
      <c r="B12" s="2"/>
      <c r="C12" s="3"/>
      <c r="D12" s="3"/>
      <c r="E12" s="2"/>
      <c r="F12" s="2"/>
      <c r="G12" s="2"/>
      <c r="H12" s="2"/>
      <c r="I12" s="2"/>
      <c r="J12" s="3"/>
    </row>
    <row r="13" spans="1:10" ht="12" customHeight="1">
      <c r="A13" s="2"/>
      <c r="B13" s="2"/>
      <c r="C13" s="3"/>
      <c r="D13" s="3"/>
      <c r="E13" s="2"/>
      <c r="F13" s="2"/>
      <c r="G13" s="2"/>
      <c r="H13" s="2"/>
      <c r="I13" s="2"/>
      <c r="J13" s="3"/>
    </row>
    <row r="14" spans="1:10" ht="12" customHeight="1">
      <c r="A14" s="2"/>
      <c r="B14" s="2"/>
      <c r="C14" s="3"/>
      <c r="D14" s="3"/>
      <c r="E14" s="2"/>
      <c r="F14" s="2"/>
      <c r="G14" s="2"/>
      <c r="H14" s="2"/>
      <c r="I14" s="2"/>
      <c r="J14" s="3"/>
    </row>
    <row r="15" spans="1:10" ht="12" customHeight="1">
      <c r="A15" s="2"/>
      <c r="B15" s="2"/>
      <c r="C15" s="3"/>
      <c r="D15" s="3"/>
      <c r="E15" s="2"/>
      <c r="F15" s="2"/>
      <c r="G15" s="2"/>
      <c r="H15" s="2"/>
      <c r="I15" s="2"/>
      <c r="J15" s="3"/>
    </row>
    <row r="16" spans="1:9" ht="12.75">
      <c r="A16" s="2"/>
      <c r="B16" s="2"/>
      <c r="C16" s="3"/>
      <c r="D16" s="3"/>
      <c r="E16" s="2"/>
      <c r="F16" s="2"/>
      <c r="G16" s="2"/>
      <c r="H16" s="2"/>
      <c r="I16" s="2"/>
    </row>
    <row r="18" spans="1:10" ht="26.25">
      <c r="A18" s="4"/>
      <c r="B18" s="5" t="s">
        <v>0</v>
      </c>
      <c r="C18" s="6"/>
      <c r="D18" s="6"/>
      <c r="E18" s="6"/>
      <c r="F18" s="6"/>
      <c r="G18" s="6"/>
      <c r="H18" s="6"/>
      <c r="I18" s="6"/>
      <c r="J18" s="6"/>
    </row>
    <row r="21" spans="2:10" ht="20.25">
      <c r="B21" s="7" t="s">
        <v>6</v>
      </c>
      <c r="C21" s="6"/>
      <c r="D21" s="6"/>
      <c r="E21" s="6"/>
      <c r="F21" s="6"/>
      <c r="G21" s="6"/>
      <c r="H21" s="6"/>
      <c r="I21" s="6"/>
      <c r="J21" s="6"/>
    </row>
    <row r="22" ht="12.75">
      <c r="D22" s="8"/>
    </row>
    <row r="23" ht="13.5" thickBot="1"/>
    <row r="24" spans="1:11" ht="13.5" thickBot="1">
      <c r="A24" s="9" t="s">
        <v>1</v>
      </c>
      <c r="B24" s="10">
        <v>1</v>
      </c>
      <c r="C24" s="11">
        <v>2</v>
      </c>
      <c r="D24" s="11">
        <v>3</v>
      </c>
      <c r="E24" s="11">
        <v>4</v>
      </c>
      <c r="F24" s="11">
        <v>5</v>
      </c>
      <c r="G24" s="11">
        <v>6</v>
      </c>
      <c r="H24" s="12">
        <v>7</v>
      </c>
      <c r="I24" s="13" t="s">
        <v>2</v>
      </c>
      <c r="J24" s="11" t="s">
        <v>3</v>
      </c>
      <c r="K24" s="12" t="s">
        <v>4</v>
      </c>
    </row>
    <row r="25" spans="1:11" ht="12.75">
      <c r="A25" s="14">
        <v>1</v>
      </c>
      <c r="B25" s="15">
        <v>451</v>
      </c>
      <c r="C25" s="16">
        <v>989</v>
      </c>
      <c r="D25" s="16">
        <v>79</v>
      </c>
      <c r="E25" s="16">
        <v>4</v>
      </c>
      <c r="F25" s="16">
        <v>3</v>
      </c>
      <c r="G25" s="16">
        <v>0</v>
      </c>
      <c r="H25" s="17">
        <v>0</v>
      </c>
      <c r="I25" s="18">
        <f aca="true" t="shared" si="0" ref="I25:I42">IF(SUM(B25:H25)&gt;0,SUMPRODUCT(B25:H25,B$24:H$24)/SUM(B25:H25),"")</f>
        <v>1.7673656618610747</v>
      </c>
      <c r="J25" s="19">
        <f aca="true" t="shared" si="1" ref="J25:J43">IF(SUM(B25:H25)&gt;0,B25/SUM(B25:H25),"")</f>
        <v>0.29554390563564875</v>
      </c>
      <c r="K25" s="20">
        <f aca="true" t="shared" si="2" ref="K25:K41">IF(SUM(B25:H25)&gt;0,(SUMPRODUCT(D25:H25,D$24:H$24)-SUM(D25:H25)*2)/SUM(B25:H25),"")</f>
        <v>0.06290956749672345</v>
      </c>
    </row>
    <row r="26" spans="1:11" ht="12.75">
      <c r="A26" s="21">
        <v>2</v>
      </c>
      <c r="B26" s="22">
        <v>386</v>
      </c>
      <c r="C26" s="23">
        <v>872</v>
      </c>
      <c r="D26" s="23">
        <v>236</v>
      </c>
      <c r="E26" s="23">
        <v>23</v>
      </c>
      <c r="F26" s="23">
        <v>6</v>
      </c>
      <c r="G26" s="23">
        <v>2</v>
      </c>
      <c r="H26" s="24">
        <v>1</v>
      </c>
      <c r="I26" s="25">
        <f t="shared" si="0"/>
        <v>1.9521625163826999</v>
      </c>
      <c r="J26" s="26">
        <f t="shared" si="1"/>
        <v>0.2529488859764089</v>
      </c>
      <c r="K26" s="27">
        <f t="shared" si="2"/>
        <v>0.20511140235910877</v>
      </c>
    </row>
    <row r="27" spans="1:11" ht="12.75">
      <c r="A27" s="21">
        <v>3</v>
      </c>
      <c r="B27" s="22">
        <v>832</v>
      </c>
      <c r="C27" s="23">
        <v>587</v>
      </c>
      <c r="D27" s="23">
        <v>82</v>
      </c>
      <c r="E27" s="23">
        <v>20</v>
      </c>
      <c r="F27" s="23">
        <v>4</v>
      </c>
      <c r="G27" s="23">
        <v>0</v>
      </c>
      <c r="H27" s="24">
        <v>1</v>
      </c>
      <c r="I27" s="25">
        <f t="shared" si="0"/>
        <v>1.5458715596330275</v>
      </c>
      <c r="J27" s="26">
        <f t="shared" si="1"/>
        <v>0.54521625163827</v>
      </c>
      <c r="K27" s="27">
        <f t="shared" si="2"/>
        <v>0.0910878112712975</v>
      </c>
    </row>
    <row r="28" spans="1:11" ht="12.75">
      <c r="A28" s="21">
        <v>4</v>
      </c>
      <c r="B28" s="22">
        <v>239</v>
      </c>
      <c r="C28" s="23">
        <v>669</v>
      </c>
      <c r="D28" s="23">
        <v>316</v>
      </c>
      <c r="E28" s="23">
        <v>153</v>
      </c>
      <c r="F28" s="23">
        <v>71</v>
      </c>
      <c r="G28" s="23">
        <v>38</v>
      </c>
      <c r="H28" s="24">
        <v>40</v>
      </c>
      <c r="I28" s="25">
        <f t="shared" si="0"/>
        <v>2.6212319790301444</v>
      </c>
      <c r="J28" s="26">
        <f t="shared" si="1"/>
        <v>0.1566186107470511</v>
      </c>
      <c r="K28" s="27">
        <f t="shared" si="2"/>
        <v>0.7778505897771952</v>
      </c>
    </row>
    <row r="29" spans="1:11" ht="12.75">
      <c r="A29" s="21">
        <v>5</v>
      </c>
      <c r="B29" s="22">
        <v>470</v>
      </c>
      <c r="C29" s="23">
        <v>927</v>
      </c>
      <c r="D29" s="23">
        <v>98</v>
      </c>
      <c r="E29" s="23">
        <v>20</v>
      </c>
      <c r="F29" s="23">
        <v>6</v>
      </c>
      <c r="G29" s="23">
        <v>3</v>
      </c>
      <c r="H29" s="24">
        <v>2</v>
      </c>
      <c r="I29" s="25">
        <f t="shared" si="0"/>
        <v>1.8086500655307995</v>
      </c>
      <c r="J29" s="26">
        <f t="shared" si="1"/>
        <v>0.30799475753604194</v>
      </c>
      <c r="K29" s="27">
        <f t="shared" si="2"/>
        <v>0.11664482306684142</v>
      </c>
    </row>
    <row r="30" spans="1:11" ht="12.75">
      <c r="A30" s="21">
        <v>6</v>
      </c>
      <c r="B30" s="22">
        <v>109</v>
      </c>
      <c r="C30" s="23">
        <v>1286</v>
      </c>
      <c r="D30" s="23">
        <v>111</v>
      </c>
      <c r="E30" s="23">
        <v>17</v>
      </c>
      <c r="F30" s="23">
        <v>3</v>
      </c>
      <c r="G30" s="23">
        <v>0</v>
      </c>
      <c r="H30" s="24">
        <v>0</v>
      </c>
      <c r="I30" s="25">
        <f t="shared" si="0"/>
        <v>2.029488859764089</v>
      </c>
      <c r="J30" s="26">
        <f t="shared" si="1"/>
        <v>0.07142857142857142</v>
      </c>
      <c r="K30" s="27">
        <f t="shared" si="2"/>
        <v>0.10091743119266056</v>
      </c>
    </row>
    <row r="31" spans="1:11" ht="12.75">
      <c r="A31" s="21">
        <v>7</v>
      </c>
      <c r="B31" s="22">
        <v>784</v>
      </c>
      <c r="C31" s="23">
        <v>525</v>
      </c>
      <c r="D31" s="23">
        <v>154</v>
      </c>
      <c r="E31" s="23">
        <v>35</v>
      </c>
      <c r="F31" s="23">
        <v>12</v>
      </c>
      <c r="G31" s="23">
        <v>6</v>
      </c>
      <c r="H31" s="24">
        <v>10</v>
      </c>
      <c r="I31" s="25">
        <f t="shared" si="0"/>
        <v>1.7051114023591087</v>
      </c>
      <c r="J31" s="26">
        <f t="shared" si="1"/>
        <v>0.5137614678899083</v>
      </c>
      <c r="K31" s="27">
        <f t="shared" si="2"/>
        <v>0.21887287024901703</v>
      </c>
    </row>
    <row r="32" spans="1:11" ht="12.75">
      <c r="A32" s="21">
        <v>8</v>
      </c>
      <c r="B32" s="22">
        <v>217</v>
      </c>
      <c r="C32" s="23">
        <v>1154</v>
      </c>
      <c r="D32" s="23">
        <v>122</v>
      </c>
      <c r="E32" s="23">
        <v>24</v>
      </c>
      <c r="F32" s="23">
        <v>7</v>
      </c>
      <c r="G32" s="23">
        <v>1</v>
      </c>
      <c r="H32" s="24">
        <v>1</v>
      </c>
      <c r="I32" s="25">
        <f t="shared" si="0"/>
        <v>1.988859764089122</v>
      </c>
      <c r="J32" s="26">
        <f t="shared" si="1"/>
        <v>0.14220183486238533</v>
      </c>
      <c r="K32" s="27">
        <f t="shared" si="2"/>
        <v>0.1310615989515072</v>
      </c>
    </row>
    <row r="33" spans="1:11" ht="12.75">
      <c r="A33" s="21">
        <v>9</v>
      </c>
      <c r="B33" s="22">
        <v>92</v>
      </c>
      <c r="C33" s="23">
        <v>962</v>
      </c>
      <c r="D33" s="23">
        <v>297</v>
      </c>
      <c r="E33" s="23">
        <v>117</v>
      </c>
      <c r="F33" s="23">
        <v>33</v>
      </c>
      <c r="G33" s="23">
        <v>16</v>
      </c>
      <c r="H33" s="24">
        <v>9</v>
      </c>
      <c r="I33" s="25">
        <f t="shared" si="0"/>
        <v>2.4239842726081258</v>
      </c>
      <c r="J33" s="26">
        <f t="shared" si="1"/>
        <v>0.06028833551769332</v>
      </c>
      <c r="K33" s="27">
        <f t="shared" si="2"/>
        <v>0.4842726081258191</v>
      </c>
    </row>
    <row r="34" spans="1:11" ht="12.75">
      <c r="A34" s="21">
        <v>10</v>
      </c>
      <c r="B34" s="22">
        <v>219</v>
      </c>
      <c r="C34" s="23">
        <v>1231</v>
      </c>
      <c r="D34" s="23">
        <v>68</v>
      </c>
      <c r="E34" s="23">
        <v>7</v>
      </c>
      <c r="F34" s="23">
        <v>0</v>
      </c>
      <c r="G34" s="23">
        <v>1</v>
      </c>
      <c r="H34" s="24">
        <v>0</v>
      </c>
      <c r="I34" s="25">
        <f t="shared" si="0"/>
        <v>1.9128440366972477</v>
      </c>
      <c r="J34" s="26">
        <f t="shared" si="1"/>
        <v>0.1435124508519004</v>
      </c>
      <c r="K34" s="27">
        <f t="shared" si="2"/>
        <v>0.0563564875491481</v>
      </c>
    </row>
    <row r="35" spans="1:11" ht="12.75">
      <c r="A35" s="21">
        <v>11</v>
      </c>
      <c r="B35" s="22">
        <v>1297</v>
      </c>
      <c r="C35" s="23">
        <v>210</v>
      </c>
      <c r="D35" s="23">
        <v>15</v>
      </c>
      <c r="E35" s="23">
        <v>3</v>
      </c>
      <c r="F35" s="23">
        <v>1</v>
      </c>
      <c r="G35" s="23">
        <v>0</v>
      </c>
      <c r="H35" s="24">
        <v>0</v>
      </c>
      <c r="I35" s="25">
        <f t="shared" si="0"/>
        <v>1.1657929226736565</v>
      </c>
      <c r="J35" s="26">
        <f t="shared" si="1"/>
        <v>0.8499344692005243</v>
      </c>
      <c r="K35" s="27">
        <f t="shared" si="2"/>
        <v>0.015727391874180863</v>
      </c>
    </row>
    <row r="36" spans="1:11" ht="12.75">
      <c r="A36" s="21">
        <v>12</v>
      </c>
      <c r="B36" s="22">
        <v>399</v>
      </c>
      <c r="C36" s="23">
        <v>993</v>
      </c>
      <c r="D36" s="23">
        <v>117</v>
      </c>
      <c r="E36" s="23">
        <v>17</v>
      </c>
      <c r="F36" s="23">
        <v>0</v>
      </c>
      <c r="G36" s="23">
        <v>0</v>
      </c>
      <c r="H36" s="24">
        <v>0</v>
      </c>
      <c r="I36" s="25">
        <f t="shared" si="0"/>
        <v>1.837483617300131</v>
      </c>
      <c r="J36" s="26">
        <f t="shared" si="1"/>
        <v>0.26146788990825687</v>
      </c>
      <c r="K36" s="27">
        <f t="shared" si="2"/>
        <v>0.09895150720838794</v>
      </c>
    </row>
    <row r="37" spans="1:11" ht="12.75">
      <c r="A37" s="21">
        <v>13</v>
      </c>
      <c r="B37" s="22">
        <v>160</v>
      </c>
      <c r="C37" s="23">
        <v>1273</v>
      </c>
      <c r="D37" s="23">
        <v>85</v>
      </c>
      <c r="E37" s="23">
        <v>7</v>
      </c>
      <c r="F37" s="23">
        <v>0</v>
      </c>
      <c r="G37" s="23">
        <v>1</v>
      </c>
      <c r="H37" s="24">
        <v>0</v>
      </c>
      <c r="I37" s="25">
        <f t="shared" si="0"/>
        <v>1.9626474442988204</v>
      </c>
      <c r="J37" s="26">
        <f t="shared" si="1"/>
        <v>0.10484927916120576</v>
      </c>
      <c r="K37" s="27">
        <f t="shared" si="2"/>
        <v>0.0674967234600262</v>
      </c>
    </row>
    <row r="38" spans="1:11" ht="12.75">
      <c r="A38" s="21">
        <v>14</v>
      </c>
      <c r="B38" s="22">
        <v>291</v>
      </c>
      <c r="C38" s="23">
        <v>1169</v>
      </c>
      <c r="D38" s="23">
        <v>55</v>
      </c>
      <c r="E38" s="23">
        <v>11</v>
      </c>
      <c r="F38" s="23">
        <v>0</v>
      </c>
      <c r="G38" s="23">
        <v>0</v>
      </c>
      <c r="H38" s="24">
        <v>0</v>
      </c>
      <c r="I38" s="25">
        <f t="shared" si="0"/>
        <v>1.8597640891218872</v>
      </c>
      <c r="J38" s="26">
        <f t="shared" si="1"/>
        <v>0.190694626474443</v>
      </c>
      <c r="K38" s="27">
        <f t="shared" si="2"/>
        <v>0.05045871559633028</v>
      </c>
    </row>
    <row r="39" spans="1:11" ht="12.75">
      <c r="A39" s="21">
        <v>15</v>
      </c>
      <c r="B39" s="22">
        <v>29</v>
      </c>
      <c r="C39" s="23">
        <v>824</v>
      </c>
      <c r="D39" s="23">
        <v>396</v>
      </c>
      <c r="E39" s="23">
        <v>153</v>
      </c>
      <c r="F39" s="23">
        <v>63</v>
      </c>
      <c r="G39" s="23">
        <v>28</v>
      </c>
      <c r="H39" s="24">
        <v>33</v>
      </c>
      <c r="I39" s="25">
        <f t="shared" si="0"/>
        <v>2.7463958060288336</v>
      </c>
      <c r="J39" s="26">
        <f t="shared" si="1"/>
        <v>0.019003931847968544</v>
      </c>
      <c r="K39" s="27">
        <f t="shared" si="2"/>
        <v>0.765399737876802</v>
      </c>
    </row>
    <row r="40" spans="1:11" ht="12.75">
      <c r="A40" s="21">
        <v>16</v>
      </c>
      <c r="B40" s="22">
        <v>107</v>
      </c>
      <c r="C40" s="23">
        <v>1090</v>
      </c>
      <c r="D40" s="23">
        <v>256</v>
      </c>
      <c r="E40" s="23">
        <v>53</v>
      </c>
      <c r="F40" s="23">
        <v>18</v>
      </c>
      <c r="G40" s="23">
        <v>1</v>
      </c>
      <c r="H40" s="24">
        <v>1</v>
      </c>
      <c r="I40" s="25">
        <f t="shared" si="0"/>
        <v>2.2083879423328963</v>
      </c>
      <c r="J40" s="26">
        <f t="shared" si="1"/>
        <v>0.07011795543905636</v>
      </c>
      <c r="K40" s="27">
        <f t="shared" si="2"/>
        <v>0.27850589777195284</v>
      </c>
    </row>
    <row r="41" spans="1:11" ht="12.75">
      <c r="A41" s="21">
        <v>17</v>
      </c>
      <c r="B41" s="22">
        <v>151</v>
      </c>
      <c r="C41" s="23">
        <v>1115</v>
      </c>
      <c r="D41" s="23">
        <v>207</v>
      </c>
      <c r="E41" s="23">
        <v>39</v>
      </c>
      <c r="F41" s="23">
        <v>13</v>
      </c>
      <c r="G41" s="23">
        <v>1</v>
      </c>
      <c r="H41" s="24">
        <v>0</v>
      </c>
      <c r="I41" s="25">
        <f t="shared" si="0"/>
        <v>2.115989515072084</v>
      </c>
      <c r="J41" s="26">
        <f t="shared" si="1"/>
        <v>0.09895150720838794</v>
      </c>
      <c r="K41" s="27">
        <f t="shared" si="2"/>
        <v>0.21494102228047182</v>
      </c>
    </row>
    <row r="42" spans="1:11" ht="13.5" thickBot="1">
      <c r="A42" s="28">
        <v>18</v>
      </c>
      <c r="B42" s="29">
        <v>947</v>
      </c>
      <c r="C42" s="30">
        <v>332</v>
      </c>
      <c r="D42" s="30">
        <v>139</v>
      </c>
      <c r="E42" s="30">
        <v>59</v>
      </c>
      <c r="F42" s="30">
        <v>28</v>
      </c>
      <c r="G42" s="30">
        <v>11</v>
      </c>
      <c r="H42" s="31">
        <v>10</v>
      </c>
      <c r="I42" s="32">
        <f t="shared" si="0"/>
        <v>1.6644823066841417</v>
      </c>
      <c r="J42" s="33">
        <f t="shared" si="1"/>
        <v>0.6205766710353866</v>
      </c>
      <c r="K42" s="34">
        <f>IF(SUM(B42:H42)&gt;0,(SUMPRODUCT(C42:H42,C$24:H$24)-SUM(C42:H42))/SUM(B42:H42),"")</f>
        <v>0.6644823066841415</v>
      </c>
    </row>
    <row r="43" spans="1:11" ht="13.5" thickBot="1">
      <c r="A43" s="9" t="s">
        <v>5</v>
      </c>
      <c r="B43" s="29">
        <f aca="true" t="shared" si="3" ref="B43:I43">SUM(B25:B42)</f>
        <v>7180</v>
      </c>
      <c r="C43" s="30">
        <f t="shared" si="3"/>
        <v>16208</v>
      </c>
      <c r="D43" s="30">
        <f t="shared" si="3"/>
        <v>2833</v>
      </c>
      <c r="E43" s="30">
        <f t="shared" si="3"/>
        <v>762</v>
      </c>
      <c r="F43" s="30">
        <f t="shared" si="3"/>
        <v>268</v>
      </c>
      <c r="G43" s="30">
        <f t="shared" si="3"/>
        <v>109</v>
      </c>
      <c r="H43" s="31">
        <f t="shared" si="3"/>
        <v>108</v>
      </c>
      <c r="I43" s="32">
        <f t="shared" si="3"/>
        <v>35.316513761467895</v>
      </c>
      <c r="J43" s="33">
        <f t="shared" si="1"/>
        <v>0.26139507790883937</v>
      </c>
      <c r="K43" s="34">
        <f>IF(I43&gt;0,AVERAGE(K25:K42),"")</f>
        <v>0.2445026940439784</v>
      </c>
    </row>
    <row r="44" ht="12.75">
      <c r="J44" s="35"/>
    </row>
  </sheetData>
  <printOptions/>
  <pageMargins left="0.7874015748031497" right="0.7874015748031497" top="0.3937007874015748" bottom="0.3937007874015748" header="0.5118110236220472" footer="0.5118110236220472"/>
  <pageSetup fitToHeight="1" fitToWidth="1" horizontalDpi="300" verticalDpi="3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Tabor</dc:creator>
  <cp:keywords/>
  <dc:description/>
  <cp:lastModifiedBy>Peter Tabor</cp:lastModifiedBy>
  <cp:lastPrinted>2003-02-23T16:30:56Z</cp:lastPrinted>
  <dcterms:created xsi:type="dcterms:W3CDTF">2003-02-23T16:29:19Z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