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Einzelrangliste" sheetId="1" r:id="rId1"/>
    <sheet name="Seniorenmannschaften" sheetId="2" r:id="rId2"/>
  </sheets>
  <definedNames>
    <definedName name="_xlnm.Print_Area" localSheetId="0">'Einzelrangliste'!$A$1:$Y$190</definedName>
    <definedName name="TABLE" localSheetId="1">'Seniorenmannschaften'!$A$1:$M$152</definedName>
  </definedNames>
  <calcPr fullCalcOnLoad="1"/>
</workbook>
</file>

<file path=xl/sharedStrings.xml><?xml version="1.0" encoding="utf-8"?>
<sst xmlns="http://schemas.openxmlformats.org/spreadsheetml/2006/main" count="926" uniqueCount="301">
  <si>
    <t>Gesamt</t>
  </si>
  <si>
    <t>Schnitt</t>
  </si>
  <si>
    <t>Damen</t>
  </si>
  <si>
    <t>Herren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</si>
  <si>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</si>
  <si>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</si>
  <si>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</si>
  <si>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</si>
  <si>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</si>
  <si>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</si>
  <si>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</si>
  <si>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</si>
  <si>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</si>
  <si>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</si>
  <si>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Diff.</t>
  </si>
  <si>
    <t>Rd 1-3</t>
  </si>
  <si>
    <t>Rd 4-6</t>
  </si>
  <si>
    <t>Rd 1-6</t>
  </si>
  <si>
    <t>Rd 7-9</t>
  </si>
  <si>
    <t>Rd 1-9</t>
  </si>
  <si>
    <t>Kat</t>
  </si>
  <si>
    <t>Sw 2</t>
  </si>
  <si>
    <t>Sm 2</t>
  </si>
  <si>
    <t>Sw 1</t>
  </si>
  <si>
    <t>Sm 1</t>
  </si>
  <si>
    <t>D</t>
  </si>
  <si>
    <t>H</t>
  </si>
  <si>
    <t>Ergebnisliste - Einzel</t>
  </si>
  <si>
    <t>Verein</t>
  </si>
  <si>
    <t>Name</t>
  </si>
  <si>
    <t>Vorname</t>
  </si>
  <si>
    <t>Pass-Nr.</t>
  </si>
  <si>
    <t>Dreyer</t>
  </si>
  <si>
    <t>Anneliese</t>
  </si>
  <si>
    <t>MGF Hilzingen 80</t>
  </si>
  <si>
    <t>Schröter</t>
  </si>
  <si>
    <t>Margit</t>
  </si>
  <si>
    <t>Quade</t>
  </si>
  <si>
    <t>Marianne</t>
  </si>
  <si>
    <t>MGC Bad Salzuflen</t>
  </si>
  <si>
    <t>Merkens</t>
  </si>
  <si>
    <t>Karin</t>
  </si>
  <si>
    <t>MGC Rot-Weiß Wanne-Eickel</t>
  </si>
  <si>
    <t>Rolli</t>
  </si>
  <si>
    <t>Rolf</t>
  </si>
  <si>
    <t>Zollinger</t>
  </si>
  <si>
    <t>Scheible</t>
  </si>
  <si>
    <t>Rudolf</t>
  </si>
  <si>
    <t>1. BGC Singen 74</t>
  </si>
  <si>
    <t>Benthien</t>
  </si>
  <si>
    <t>Egon</t>
  </si>
  <si>
    <t>Niendorfer MC 1963</t>
  </si>
  <si>
    <t>Cohrs</t>
  </si>
  <si>
    <t>Wolfgang</t>
  </si>
  <si>
    <t>BGC Celle</t>
  </si>
  <si>
    <t>Hans</t>
  </si>
  <si>
    <t>Helmut</t>
  </si>
  <si>
    <t>Krost</t>
  </si>
  <si>
    <t>Dietger</t>
  </si>
  <si>
    <t>BGC Bergisch-Gladbach</t>
  </si>
  <si>
    <t>Michels</t>
  </si>
  <si>
    <t>Johann</t>
  </si>
  <si>
    <t>Schumacher</t>
  </si>
  <si>
    <t>Klaus</t>
  </si>
  <si>
    <t>Borkenstein</t>
  </si>
  <si>
    <t>BGSC Bochum</t>
  </si>
  <si>
    <t>Dieter</t>
  </si>
  <si>
    <t>Engels</t>
  </si>
  <si>
    <t>Otto</t>
  </si>
  <si>
    <t>Herbert</t>
  </si>
  <si>
    <t>Pindor</t>
  </si>
  <si>
    <t>Karl-Heinz</t>
  </si>
  <si>
    <t>Heilig</t>
  </si>
  <si>
    <t>MSV Bad Kreuznach</t>
  </si>
  <si>
    <t>Heinrich</t>
  </si>
  <si>
    <t>Lippert</t>
  </si>
  <si>
    <t>Manfred</t>
  </si>
  <si>
    <t>Görgen</t>
  </si>
  <si>
    <t>Erwin</t>
  </si>
  <si>
    <t>MGC Traben-Trarbach</t>
  </si>
  <si>
    <t>Hörnlen</t>
  </si>
  <si>
    <t>Edwin</t>
  </si>
  <si>
    <t>BSV Pfullingen</t>
  </si>
  <si>
    <t>Jachert</t>
  </si>
  <si>
    <t>Franz</t>
  </si>
  <si>
    <t>MGSC Wernau</t>
  </si>
  <si>
    <t>Hahn</t>
  </si>
  <si>
    <t>1. MGC Tuttlingen</t>
  </si>
  <si>
    <t>Hauer</t>
  </si>
  <si>
    <t>Donata</t>
  </si>
  <si>
    <t>MGF Waldshut 74</t>
  </si>
  <si>
    <t>Leuchtenberger</t>
  </si>
  <si>
    <t>Sigrid</t>
  </si>
  <si>
    <t>Hesker</t>
  </si>
  <si>
    <t>MSC Bad Godesberg</t>
  </si>
  <si>
    <t>Oitzinger</t>
  </si>
  <si>
    <t>Edith</t>
  </si>
  <si>
    <t>BV Harsewinkel</t>
  </si>
  <si>
    <t>Eilts</t>
  </si>
  <si>
    <t>Frauke</t>
  </si>
  <si>
    <t>BGC Uerdingen</t>
  </si>
  <si>
    <t>Ruge</t>
  </si>
  <si>
    <t>Marlis</t>
  </si>
  <si>
    <t>MGC "AS"Witten</t>
  </si>
  <si>
    <t>Peckruhn</t>
  </si>
  <si>
    <t>Arno</t>
  </si>
  <si>
    <t>Gramer</t>
  </si>
  <si>
    <t>Frank</t>
  </si>
  <si>
    <t>BSV Ohlsbach 82</t>
  </si>
  <si>
    <t>Andreas</t>
  </si>
  <si>
    <t>Schmidt</t>
  </si>
  <si>
    <t>Michael</t>
  </si>
  <si>
    <t>Stolt</t>
  </si>
  <si>
    <t>Kreutter</t>
  </si>
  <si>
    <t>Bernhard</t>
  </si>
  <si>
    <t>Matern</t>
  </si>
  <si>
    <t>Peter</t>
  </si>
  <si>
    <t>Hans-Winfried</t>
  </si>
  <si>
    <t>VfM Berlin</t>
  </si>
  <si>
    <t>Schaper</t>
  </si>
  <si>
    <t>Dirk</t>
  </si>
  <si>
    <t>MGC Einbeck</t>
  </si>
  <si>
    <t>Harald</t>
  </si>
  <si>
    <t>Klein</t>
  </si>
  <si>
    <t>Günter</t>
  </si>
  <si>
    <t>Meyer</t>
  </si>
  <si>
    <t>VfM Bottrop</t>
  </si>
  <si>
    <t>Kissenkötter</t>
  </si>
  <si>
    <t>1. MGC Köln 1961</t>
  </si>
  <si>
    <t>Schenk</t>
  </si>
  <si>
    <t>Vollmer</t>
  </si>
  <si>
    <t>Jürgen</t>
  </si>
  <si>
    <t>LBV Blau-Gold Lippstadt</t>
  </si>
  <si>
    <t>Adam</t>
  </si>
  <si>
    <t>MSK Neheim-Hüsten</t>
  </si>
  <si>
    <t>Pieper</t>
  </si>
  <si>
    <t>Uli</t>
  </si>
  <si>
    <t>Essig</t>
  </si>
  <si>
    <t>MGC Obrigheim</t>
  </si>
  <si>
    <t>Heuß</t>
  </si>
  <si>
    <t>Ronald</t>
  </si>
  <si>
    <t xml:space="preserve">Möck </t>
  </si>
  <si>
    <t>Rüdiger</t>
  </si>
  <si>
    <t>Wetzel</t>
  </si>
  <si>
    <t>Paul</t>
  </si>
  <si>
    <t>Feucht</t>
  </si>
  <si>
    <t>Christine</t>
  </si>
  <si>
    <t>Hengstler</t>
  </si>
  <si>
    <t>Claudia</t>
  </si>
  <si>
    <t>Lutz</t>
  </si>
  <si>
    <t>Martina</t>
  </si>
  <si>
    <t>Sabine</t>
  </si>
  <si>
    <t>Kobisch</t>
  </si>
  <si>
    <t>Ingeborg</t>
  </si>
  <si>
    <t>MSC Herscheid</t>
  </si>
  <si>
    <t>Richter</t>
  </si>
  <si>
    <t>Anja</t>
  </si>
  <si>
    <t>Blasek</t>
  </si>
  <si>
    <t>Nicole</t>
  </si>
  <si>
    <t>Sabrina</t>
  </si>
  <si>
    <t>Ritschmann</t>
  </si>
  <si>
    <t>BIG Asperg</t>
  </si>
  <si>
    <t>Bieber</t>
  </si>
  <si>
    <t>Gaby</t>
  </si>
  <si>
    <t>1. MGC Metzingen</t>
  </si>
  <si>
    <t>Ebi</t>
  </si>
  <si>
    <t>Robert</t>
  </si>
  <si>
    <t>Jörg</t>
  </si>
  <si>
    <t>Jäck</t>
  </si>
  <si>
    <t>Christopher</t>
  </si>
  <si>
    <t>Pfisterer</t>
  </si>
  <si>
    <t>Weigl</t>
  </si>
  <si>
    <t>Christian</t>
  </si>
  <si>
    <t>Hammer</t>
  </si>
  <si>
    <t>Thomas</t>
  </si>
  <si>
    <t>MS Offenburg</t>
  </si>
  <si>
    <t>Hugo</t>
  </si>
  <si>
    <t>Simanowski</t>
  </si>
  <si>
    <t>Husemann</t>
  </si>
  <si>
    <t>Norbert</t>
  </si>
  <si>
    <t>BGSC Wuhletal</t>
  </si>
  <si>
    <t>Hein</t>
  </si>
  <si>
    <t>André</t>
  </si>
  <si>
    <t>SV Lurup-Hamburg</t>
  </si>
  <si>
    <t>Hannmann</t>
  </si>
  <si>
    <t>Mohr</t>
  </si>
  <si>
    <t>Stefan</t>
  </si>
  <si>
    <t>MGC Bad Homburg</t>
  </si>
  <si>
    <t>Oliver</t>
  </si>
  <si>
    <t>Quandt</t>
  </si>
  <si>
    <t>MC"Möve"Cuxhaven-Sahlenburg</t>
  </si>
  <si>
    <t>Guhe</t>
  </si>
  <si>
    <t>Matthias</t>
  </si>
  <si>
    <t>Jäger</t>
  </si>
  <si>
    <t>Jansen</t>
  </si>
  <si>
    <t>Jerome</t>
  </si>
  <si>
    <t>BGV Backumer Tal Herten</t>
  </si>
  <si>
    <t>Gläser</t>
  </si>
  <si>
    <t>Holger</t>
  </si>
  <si>
    <t>Ott</t>
  </si>
  <si>
    <t>Wittke</t>
  </si>
  <si>
    <t>Sawartowski</t>
  </si>
  <si>
    <t>Ralf</t>
  </si>
  <si>
    <t>Bauer</t>
  </si>
  <si>
    <t>1. BGC Kastellaun</t>
  </si>
  <si>
    <t>Friedrich</t>
  </si>
  <si>
    <t>BGC Ditzingen</t>
  </si>
  <si>
    <t>Tauterat</t>
  </si>
  <si>
    <t>Gunter</t>
  </si>
  <si>
    <t>MGC Monrepos Ludwigsburg</t>
  </si>
  <si>
    <t>Ulmer</t>
  </si>
  <si>
    <t>Hermann</t>
  </si>
  <si>
    <t>BIG Pfullingen</t>
  </si>
  <si>
    <t>Walter</t>
  </si>
  <si>
    <t>Schöllig</t>
  </si>
  <si>
    <t>Andrea</t>
  </si>
  <si>
    <t xml:space="preserve">Haug </t>
  </si>
  <si>
    <t>Helga</t>
  </si>
  <si>
    <t>Hansmeier</t>
  </si>
  <si>
    <t>Karl-Georg</t>
  </si>
  <si>
    <t>Hauschke</t>
  </si>
  <si>
    <t>Bettenhausen</t>
  </si>
  <si>
    <t>Müller</t>
  </si>
  <si>
    <t>Uwe</t>
  </si>
  <si>
    <t>Doris</t>
  </si>
  <si>
    <t>Kindt</t>
  </si>
  <si>
    <t>Grande</t>
  </si>
  <si>
    <t>Gerhard</t>
  </si>
  <si>
    <t>SG Arheilgen</t>
  </si>
  <si>
    <t>1. BGC Celle</t>
  </si>
  <si>
    <t>MSV Berliner Bär</t>
  </si>
  <si>
    <t>Weis</t>
  </si>
  <si>
    <t>BGC Schweinfurt</t>
  </si>
  <si>
    <t>Petrina</t>
  </si>
  <si>
    <t>Jobst</t>
  </si>
  <si>
    <t>TV Trappenkamp</t>
  </si>
  <si>
    <t>Schacke</t>
  </si>
  <si>
    <t>Dietmar</t>
  </si>
  <si>
    <t>Osswald</t>
  </si>
  <si>
    <t>Martin</t>
  </si>
  <si>
    <t>Hans-Knut</t>
  </si>
  <si>
    <t>MGC Olympia Kiel</t>
  </si>
  <si>
    <t xml:space="preserve">MGC Wuppertal-Ronsdorf </t>
  </si>
  <si>
    <t>Petra</t>
  </si>
  <si>
    <t>Rathjens</t>
  </si>
  <si>
    <t>Foka</t>
  </si>
  <si>
    <t>Hecht</t>
  </si>
  <si>
    <t>Siegfried</t>
  </si>
  <si>
    <t>Karpa</t>
  </si>
  <si>
    <t>Winfried</t>
  </si>
  <si>
    <t>Mark</t>
  </si>
  <si>
    <t>Sascha</t>
  </si>
  <si>
    <t>Niemann</t>
  </si>
  <si>
    <t>Thorsten</t>
  </si>
  <si>
    <t>MGC Bad Oldesloe</t>
  </si>
  <si>
    <t>Pohl</t>
  </si>
  <si>
    <t>MC Flora Elmshorn</t>
  </si>
  <si>
    <t>Voß</t>
  </si>
  <si>
    <t>Björn</t>
  </si>
  <si>
    <t>Stöckle</t>
  </si>
  <si>
    <t>Schilling</t>
  </si>
  <si>
    <t>Adolf</t>
  </si>
  <si>
    <t>1. MSC Wesel</t>
  </si>
  <si>
    <t>Rehse</t>
  </si>
  <si>
    <t>Labarbe</t>
  </si>
  <si>
    <t>Jörg Rainer</t>
  </si>
  <si>
    <t>Senioren, weiblich  -  AK 2</t>
  </si>
  <si>
    <t>Senioren, männlich  -  AK 2</t>
  </si>
  <si>
    <t>Senioren, weiblich  -  AK 1</t>
  </si>
  <si>
    <t>Senioren, männlich  -  AK 1</t>
  </si>
  <si>
    <t>Kat.</t>
  </si>
  <si>
    <t>Summe</t>
  </si>
  <si>
    <t>Sm1</t>
  </si>
  <si>
    <t>Sw1</t>
  </si>
  <si>
    <t>Gerwert</t>
  </si>
  <si>
    <t>Möck</t>
  </si>
  <si>
    <t>Hoernlen</t>
  </si>
  <si>
    <t>Sm2</t>
  </si>
  <si>
    <t>Jörg-Rainer</t>
  </si>
  <si>
    <t>Haug</t>
  </si>
  <si>
    <t>Goergen</t>
  </si>
  <si>
    <t>Lustig</t>
  </si>
  <si>
    <t>Reinhard</t>
  </si>
  <si>
    <t>Dziggel</t>
  </si>
  <si>
    <t>Neubauer</t>
  </si>
  <si>
    <t>Ilse</t>
  </si>
  <si>
    <t>Sw2</t>
  </si>
  <si>
    <t>Eichenberger</t>
  </si>
  <si>
    <t>Koslowski</t>
  </si>
  <si>
    <t> </t>
  </si>
  <si>
    <t>2.: BSV Pfullingen WBV</t>
  </si>
  <si>
    <t>1.: MGF 74 Waldshut BBS</t>
  </si>
  <si>
    <t>3.: MGC Rot-Weiß Wanne-Eickel NBV</t>
  </si>
  <si>
    <t>4.: BGC Bergisch-Gladbach NBV</t>
  </si>
  <si>
    <t>5.: MSV Bad Kreuznach MRP</t>
  </si>
  <si>
    <t>6.: MGF 80 Hilzingen BBS</t>
  </si>
  <si>
    <t>7.: MGC Traben-Trarbach MRP</t>
  </si>
  <si>
    <t>8.: MGC Obrigheim WBV</t>
  </si>
  <si>
    <t>9.: MGC Bad Salzuflen NBV</t>
  </si>
  <si>
    <t>10.: 1. BGC Celle NBGV</t>
  </si>
  <si>
    <t>11.: 1. MGC Tuttlingen BBS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</si>
</sst>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00\ 000"/>
    <numFmt numFmtId="176" formatCode="mmm\ yyyy"/>
    <numFmt numFmtId="177" formatCode="d/m/yy"/>
  </numFmts>
  <fonts count="1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4"/>
      <name val="Comic Sans MS"/>
      <family val="4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1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20"/>
      <color indexed="8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ck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ont="1" applyBorder="1" applyAlignment="1">
      <alignment horizontal="left"/>
    </xf>
    <xf numFmtId="16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6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left" vertical="top" wrapText="1"/>
    </xf>
    <xf numFmtId="3" fontId="16" fillId="0" borderId="0" xfId="0" applyNumberFormat="1" applyFont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18" fillId="3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FF00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Z197"/>
  <sheetViews>
    <sheetView tabSelected="1" zoomScale="70" zoomScaleNormal="70" zoomScaleSheetLayoutView="5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18.7109375" style="24" customWidth="1"/>
    <col min="3" max="3" width="15.7109375" style="0" customWidth="1"/>
    <col min="4" max="4" width="28.28125" style="0" bestFit="1" customWidth="1"/>
    <col min="5" max="5" width="8.7109375" style="0" customWidth="1"/>
    <col min="6" max="6" width="5.28125" style="0" customWidth="1"/>
    <col min="7" max="7" width="2.7109375" style="0" customWidth="1"/>
    <col min="8" max="10" width="4.7109375" style="3" customWidth="1"/>
    <col min="11" max="11" width="6.7109375" style="0" customWidth="1"/>
    <col min="12" max="14" width="4.7109375" style="3" customWidth="1"/>
    <col min="15" max="16" width="6.7109375" style="0" customWidth="1"/>
    <col min="17" max="19" width="4.7109375" style="3" customWidth="1"/>
    <col min="20" max="21" width="6.7109375" style="0" customWidth="1"/>
    <col min="22" max="22" width="5.7109375" style="0" customWidth="1"/>
    <col min="23" max="23" width="7.7109375" style="0" customWidth="1"/>
    <col min="24" max="24" width="4.7109375" style="0" customWidth="1"/>
    <col min="25" max="25" width="8.0039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25" ht="37.5">
      <c r="F25" s="77" t="s">
        <v>27</v>
      </c>
    </row>
    <row r="28" spans="14:15" ht="18">
      <c r="N28" s="114"/>
      <c r="O28" s="2"/>
    </row>
    <row r="30" spans="1:2" ht="18">
      <c r="A30" s="16" t="s">
        <v>266</v>
      </c>
      <c r="B30" s="78"/>
    </row>
    <row r="32" spans="1:25" ht="15.75">
      <c r="A32" s="26"/>
      <c r="B32" s="27" t="s">
        <v>29</v>
      </c>
      <c r="C32" s="27" t="s">
        <v>30</v>
      </c>
      <c r="D32" s="27" t="s">
        <v>28</v>
      </c>
      <c r="E32" s="27" t="s">
        <v>31</v>
      </c>
      <c r="F32" s="28" t="s">
        <v>20</v>
      </c>
      <c r="G32" s="26"/>
      <c r="H32" s="28" t="s">
        <v>4</v>
      </c>
      <c r="I32" s="28" t="s">
        <v>5</v>
      </c>
      <c r="J32" s="28" t="s">
        <v>6</v>
      </c>
      <c r="K32" s="33" t="s">
        <v>15</v>
      </c>
      <c r="L32" s="28" t="s">
        <v>7</v>
      </c>
      <c r="M32" s="28" t="s">
        <v>8</v>
      </c>
      <c r="N32" s="28" t="s">
        <v>9</v>
      </c>
      <c r="O32" s="55" t="s">
        <v>16</v>
      </c>
      <c r="P32" s="60" t="s">
        <v>17</v>
      </c>
      <c r="Q32" s="118" t="s">
        <v>10</v>
      </c>
      <c r="R32" s="28" t="s">
        <v>11</v>
      </c>
      <c r="S32" s="28" t="s">
        <v>12</v>
      </c>
      <c r="T32" s="55" t="s">
        <v>18</v>
      </c>
      <c r="U32" s="60" t="s">
        <v>19</v>
      </c>
      <c r="V32" s="56" t="s">
        <v>13</v>
      </c>
      <c r="W32" s="72" t="s">
        <v>0</v>
      </c>
      <c r="X32" s="40" t="s">
        <v>14</v>
      </c>
      <c r="Y32" s="26" t="s">
        <v>1</v>
      </c>
    </row>
    <row r="33" spans="1:25" ht="15">
      <c r="A33" s="21"/>
      <c r="B33" s="80"/>
      <c r="C33" s="21"/>
      <c r="D33" s="21"/>
      <c r="E33" s="21"/>
      <c r="F33" s="21"/>
      <c r="G33" s="21"/>
      <c r="H33" s="20"/>
      <c r="I33" s="20"/>
      <c r="J33" s="38"/>
      <c r="K33" s="41"/>
      <c r="L33" s="35"/>
      <c r="M33" s="20"/>
      <c r="N33" s="47"/>
      <c r="O33" s="49"/>
      <c r="P33" s="61"/>
      <c r="Q33" s="35"/>
      <c r="R33" s="20"/>
      <c r="S33" s="47"/>
      <c r="T33" s="49"/>
      <c r="U33" s="66"/>
      <c r="V33" s="8"/>
      <c r="W33" s="73"/>
      <c r="X33" s="30"/>
      <c r="Y33" s="21"/>
    </row>
    <row r="34" spans="1:25" ht="15.75">
      <c r="A34" s="15">
        <v>1</v>
      </c>
      <c r="B34" s="83" t="s">
        <v>37</v>
      </c>
      <c r="C34" s="12" t="s">
        <v>38</v>
      </c>
      <c r="D34" s="12" t="s">
        <v>39</v>
      </c>
      <c r="E34" s="12">
        <v>5509</v>
      </c>
      <c r="F34" s="13" t="s">
        <v>21</v>
      </c>
      <c r="G34" s="12"/>
      <c r="H34" s="13">
        <v>34</v>
      </c>
      <c r="I34" s="13">
        <v>30</v>
      </c>
      <c r="J34" s="37">
        <v>34</v>
      </c>
      <c r="K34" s="42">
        <f>SUM(H34:J34)</f>
        <v>98</v>
      </c>
      <c r="L34" s="34">
        <v>36</v>
      </c>
      <c r="M34" s="13">
        <v>34</v>
      </c>
      <c r="N34" s="19">
        <v>32</v>
      </c>
      <c r="O34" s="50">
        <f>SUM(L34:N34)</f>
        <v>102</v>
      </c>
      <c r="P34" s="62">
        <f>SUM(O34,K34)</f>
        <v>200</v>
      </c>
      <c r="Q34" s="34">
        <v>34</v>
      </c>
      <c r="R34" s="13">
        <v>35</v>
      </c>
      <c r="S34" s="19">
        <v>40</v>
      </c>
      <c r="T34" s="50">
        <f>SUM(Q34:S34)</f>
        <v>109</v>
      </c>
      <c r="U34" s="67">
        <f>SUM(K34+O34+T34)</f>
        <v>309</v>
      </c>
      <c r="V34" s="57">
        <v>35</v>
      </c>
      <c r="W34" s="74">
        <f>SUM(U34+V34)</f>
        <v>344</v>
      </c>
      <c r="X34" s="34">
        <f>MAX(H34:J34,L34:N34,Q34:S34,V34)-MIN(H34:J34,L34:N34,Q34:S34,V34)</f>
        <v>10</v>
      </c>
      <c r="Y34" s="14">
        <f>W34/10</f>
        <v>34.4</v>
      </c>
    </row>
    <row r="35" spans="1:25" ht="15.75">
      <c r="A35" s="15">
        <v>2</v>
      </c>
      <c r="B35" s="83" t="s">
        <v>32</v>
      </c>
      <c r="C35" s="12" t="s">
        <v>33</v>
      </c>
      <c r="D35" s="12" t="s">
        <v>34</v>
      </c>
      <c r="E35" s="12">
        <v>60617</v>
      </c>
      <c r="F35" s="13" t="s">
        <v>21</v>
      </c>
      <c r="G35" s="12"/>
      <c r="H35" s="13">
        <v>41</v>
      </c>
      <c r="I35" s="13">
        <v>36</v>
      </c>
      <c r="J35" s="37">
        <v>33</v>
      </c>
      <c r="K35" s="42">
        <f>SUM(H35:J35)</f>
        <v>110</v>
      </c>
      <c r="L35" s="34">
        <v>34</v>
      </c>
      <c r="M35" s="13">
        <v>36</v>
      </c>
      <c r="N35" s="19">
        <v>36</v>
      </c>
      <c r="O35" s="50">
        <f>SUM(L35:N35)</f>
        <v>106</v>
      </c>
      <c r="P35" s="62">
        <f>SUM(O35,K35)</f>
        <v>216</v>
      </c>
      <c r="Q35" s="34">
        <v>34</v>
      </c>
      <c r="R35" s="13">
        <v>37</v>
      </c>
      <c r="S35" s="19">
        <v>33</v>
      </c>
      <c r="T35" s="50">
        <f>SUM(Q35:S35)</f>
        <v>104</v>
      </c>
      <c r="U35" s="67">
        <f>SUM(K35+O35+T35)</f>
        <v>320</v>
      </c>
      <c r="V35" s="57">
        <v>36</v>
      </c>
      <c r="W35" s="74">
        <f>SUM(U35+V35)</f>
        <v>356</v>
      </c>
      <c r="X35" s="34">
        <f>MAX(H35:J35,L35:N35,Q35:S35,V35)-MIN(H35:J35,L35:N35,Q35:S35,V35)</f>
        <v>8</v>
      </c>
      <c r="Y35" s="14">
        <f>W35/10</f>
        <v>35.6</v>
      </c>
    </row>
    <row r="36" spans="1:25" ht="15.75">
      <c r="A36" s="15">
        <v>3</v>
      </c>
      <c r="B36" s="83" t="s">
        <v>40</v>
      </c>
      <c r="C36" s="12" t="s">
        <v>41</v>
      </c>
      <c r="D36" s="12" t="s">
        <v>42</v>
      </c>
      <c r="E36" s="12">
        <v>35749</v>
      </c>
      <c r="F36" s="13" t="s">
        <v>21</v>
      </c>
      <c r="G36" s="12"/>
      <c r="H36" s="13">
        <v>39</v>
      </c>
      <c r="I36" s="13">
        <v>29</v>
      </c>
      <c r="J36" s="37">
        <v>37</v>
      </c>
      <c r="K36" s="42">
        <f>SUM(H36:J36)</f>
        <v>105</v>
      </c>
      <c r="L36" s="34">
        <v>37</v>
      </c>
      <c r="M36" s="13">
        <v>38</v>
      </c>
      <c r="N36" s="19">
        <v>34</v>
      </c>
      <c r="O36" s="50">
        <f>SUM(L36:N36)</f>
        <v>109</v>
      </c>
      <c r="P36" s="62">
        <f>SUM(O36,K36)</f>
        <v>214</v>
      </c>
      <c r="Q36" s="34">
        <v>41</v>
      </c>
      <c r="R36" s="13">
        <v>36</v>
      </c>
      <c r="S36" s="19">
        <v>38</v>
      </c>
      <c r="T36" s="50">
        <f>SUM(Q36:S36)</f>
        <v>115</v>
      </c>
      <c r="U36" s="67">
        <f>SUM(K36+O36+T36)</f>
        <v>329</v>
      </c>
      <c r="V36" s="57">
        <v>39</v>
      </c>
      <c r="W36" s="74">
        <f>SUM(U36+V36)</f>
        <v>368</v>
      </c>
      <c r="X36" s="34">
        <f>MAX(H36:J36,L36:N36,Q36:S36,V36)-MIN(H36:J36,L36:N36,Q36:S36,V36)</f>
        <v>12</v>
      </c>
      <c r="Y36" s="14">
        <f>W36/10</f>
        <v>36.8</v>
      </c>
    </row>
    <row r="37" spans="1:25" ht="15.75">
      <c r="A37" s="15"/>
      <c r="B37" s="83"/>
      <c r="C37" s="12"/>
      <c r="D37" s="12"/>
      <c r="E37" s="12"/>
      <c r="F37" s="13"/>
      <c r="G37" s="12"/>
      <c r="H37" s="13"/>
      <c r="I37" s="13"/>
      <c r="J37" s="37"/>
      <c r="K37" s="42"/>
      <c r="L37" s="34"/>
      <c r="M37" s="13"/>
      <c r="N37" s="19"/>
      <c r="O37" s="50"/>
      <c r="P37" s="62"/>
      <c r="Q37" s="34"/>
      <c r="R37" s="13"/>
      <c r="S37" s="19"/>
      <c r="T37" s="50"/>
      <c r="U37" s="67"/>
      <c r="V37" s="57"/>
      <c r="W37" s="74"/>
      <c r="X37" s="34"/>
      <c r="Y37" s="14"/>
    </row>
    <row r="38" spans="1:25" ht="15.75">
      <c r="A38" s="15">
        <v>4</v>
      </c>
      <c r="B38" s="83" t="s">
        <v>35</v>
      </c>
      <c r="C38" s="12" t="s">
        <v>36</v>
      </c>
      <c r="D38" s="12" t="s">
        <v>48</v>
      </c>
      <c r="E38" s="12">
        <v>33398</v>
      </c>
      <c r="F38" s="13" t="s">
        <v>21</v>
      </c>
      <c r="G38" s="12"/>
      <c r="H38" s="13">
        <v>34</v>
      </c>
      <c r="I38" s="13">
        <v>37</v>
      </c>
      <c r="J38" s="37">
        <v>35</v>
      </c>
      <c r="K38" s="42">
        <f>SUM(H38:J38)</f>
        <v>106</v>
      </c>
      <c r="L38" s="34">
        <v>41</v>
      </c>
      <c r="M38" s="13">
        <v>30</v>
      </c>
      <c r="N38" s="19">
        <v>40</v>
      </c>
      <c r="O38" s="50">
        <f>SUM(L38:N38)</f>
        <v>111</v>
      </c>
      <c r="P38" s="62">
        <f>SUM(O38,K38)</f>
        <v>217</v>
      </c>
      <c r="Q38" s="34"/>
      <c r="R38" s="13"/>
      <c r="S38" s="19"/>
      <c r="T38" s="50"/>
      <c r="U38" s="67"/>
      <c r="V38" s="57"/>
      <c r="W38" s="117">
        <v>217</v>
      </c>
      <c r="X38" s="34">
        <f>MAX(H38:J38,L38:N38,Q38:S38,V38)-MIN(H38:J38,L38:N38,Q38:S38,V38)</f>
        <v>11</v>
      </c>
      <c r="Y38" s="14">
        <f>W38/6</f>
        <v>36.166666666666664</v>
      </c>
    </row>
    <row r="39" spans="1:25" ht="15.75">
      <c r="A39" s="5"/>
      <c r="B39" s="81"/>
      <c r="C39" s="5"/>
      <c r="D39" s="5"/>
      <c r="E39" s="5"/>
      <c r="F39" s="5"/>
      <c r="G39" s="5"/>
      <c r="H39" s="95"/>
      <c r="I39" s="95"/>
      <c r="J39" s="95"/>
      <c r="K39" s="84"/>
      <c r="L39" s="95"/>
      <c r="M39" s="95"/>
      <c r="N39" s="95"/>
      <c r="O39" s="6"/>
      <c r="P39" s="85"/>
      <c r="Q39" s="95"/>
      <c r="R39" s="95"/>
      <c r="S39" s="95"/>
      <c r="T39" s="6"/>
      <c r="U39" s="85"/>
      <c r="V39" s="5"/>
      <c r="W39" s="86"/>
      <c r="X39" s="5"/>
      <c r="Y39" s="5"/>
    </row>
    <row r="40" spans="6:25" ht="15">
      <c r="F40" s="5"/>
      <c r="G40" s="5"/>
      <c r="H40" s="95"/>
      <c r="I40" s="95"/>
      <c r="J40" s="95"/>
      <c r="K40" s="5"/>
      <c r="L40" s="95"/>
      <c r="M40" s="95"/>
      <c r="N40" s="95"/>
      <c r="O40" s="5"/>
      <c r="P40" s="87"/>
      <c r="Q40" s="95"/>
      <c r="R40" s="95"/>
      <c r="S40" s="95"/>
      <c r="T40" s="5"/>
      <c r="U40" s="87"/>
      <c r="V40" s="5"/>
      <c r="W40" s="88"/>
      <c r="X40" s="5"/>
      <c r="Y40" s="5"/>
    </row>
    <row r="41" spans="1:25" ht="18">
      <c r="A41" s="16" t="s">
        <v>267</v>
      </c>
      <c r="F41" s="5"/>
      <c r="G41" s="5"/>
      <c r="H41" s="95"/>
      <c r="I41" s="95"/>
      <c r="J41" s="95"/>
      <c r="K41" s="5"/>
      <c r="L41" s="95"/>
      <c r="M41" s="95"/>
      <c r="N41" s="95"/>
      <c r="O41" s="5"/>
      <c r="P41" s="87"/>
      <c r="Q41" s="95"/>
      <c r="R41" s="95"/>
      <c r="S41" s="95"/>
      <c r="T41" s="5"/>
      <c r="U41" s="87"/>
      <c r="V41" s="5"/>
      <c r="W41" s="88"/>
      <c r="X41" s="5"/>
      <c r="Y41" s="5"/>
    </row>
    <row r="42" spans="6:25" ht="15">
      <c r="F42" s="5"/>
      <c r="G42" s="5"/>
      <c r="H42" s="95"/>
      <c r="I42" s="95"/>
      <c r="J42" s="95"/>
      <c r="K42" s="5"/>
      <c r="L42" s="95"/>
      <c r="M42" s="95"/>
      <c r="N42" s="95"/>
      <c r="O42" s="5"/>
      <c r="P42" s="87"/>
      <c r="Q42" s="95"/>
      <c r="R42" s="95"/>
      <c r="S42" s="95"/>
      <c r="T42" s="5"/>
      <c r="U42" s="87"/>
      <c r="V42" s="5"/>
      <c r="W42" s="88"/>
      <c r="X42" s="5"/>
      <c r="Y42" s="5"/>
    </row>
    <row r="43" spans="1:25" ht="15.75">
      <c r="A43" s="26"/>
      <c r="B43" s="27" t="str">
        <f>B32</f>
        <v>Name</v>
      </c>
      <c r="C43" s="27" t="str">
        <f>C32</f>
        <v>Vorname</v>
      </c>
      <c r="D43" s="27" t="str">
        <f>D32</f>
        <v>Verein</v>
      </c>
      <c r="E43" s="27" t="str">
        <f>E32</f>
        <v>Pass-Nr.</v>
      </c>
      <c r="F43" s="26"/>
      <c r="G43" s="26"/>
      <c r="H43" s="28" t="s">
        <v>4</v>
      </c>
      <c r="I43" s="28" t="s">
        <v>5</v>
      </c>
      <c r="J43" s="28" t="s">
        <v>6</v>
      </c>
      <c r="K43" s="89" t="s">
        <v>15</v>
      </c>
      <c r="L43" s="28" t="s">
        <v>7</v>
      </c>
      <c r="M43" s="28" t="s">
        <v>8</v>
      </c>
      <c r="N43" s="28" t="s">
        <v>9</v>
      </c>
      <c r="O43" s="90" t="s">
        <v>16</v>
      </c>
      <c r="P43" s="91" t="s">
        <v>17</v>
      </c>
      <c r="Q43" s="28" t="s">
        <v>10</v>
      </c>
      <c r="R43" s="28" t="s">
        <v>11</v>
      </c>
      <c r="S43" s="28" t="s">
        <v>12</v>
      </c>
      <c r="T43" s="90" t="s">
        <v>18</v>
      </c>
      <c r="U43" s="91" t="s">
        <v>19</v>
      </c>
      <c r="V43" s="26" t="s">
        <v>13</v>
      </c>
      <c r="W43" s="32" t="s">
        <v>0</v>
      </c>
      <c r="X43" s="26" t="s">
        <v>14</v>
      </c>
      <c r="Y43" s="26" t="s">
        <v>1</v>
      </c>
    </row>
    <row r="44" spans="1:25" ht="15">
      <c r="A44" s="21"/>
      <c r="B44" s="80"/>
      <c r="C44" s="21"/>
      <c r="D44" s="29"/>
      <c r="E44" s="29"/>
      <c r="F44" s="12"/>
      <c r="G44" s="12"/>
      <c r="H44" s="13"/>
      <c r="I44" s="13"/>
      <c r="J44" s="37"/>
      <c r="K44" s="44"/>
      <c r="L44" s="34"/>
      <c r="M44" s="13"/>
      <c r="N44" s="19"/>
      <c r="O44" s="52"/>
      <c r="P44" s="63"/>
      <c r="Q44" s="34"/>
      <c r="R44" s="13"/>
      <c r="S44" s="19"/>
      <c r="T44" s="52"/>
      <c r="U44" s="69"/>
      <c r="V44" s="11"/>
      <c r="W44" s="75"/>
      <c r="X44" s="17"/>
      <c r="Y44" s="12"/>
    </row>
    <row r="45" spans="1:25" ht="15.75">
      <c r="A45" s="15">
        <v>1</v>
      </c>
      <c r="B45" s="25" t="s">
        <v>231</v>
      </c>
      <c r="C45" s="12" t="s">
        <v>179</v>
      </c>
      <c r="D45" s="10" t="s">
        <v>232</v>
      </c>
      <c r="E45" s="10">
        <v>17988</v>
      </c>
      <c r="F45" s="13" t="s">
        <v>22</v>
      </c>
      <c r="G45" s="12"/>
      <c r="H45" s="13">
        <v>31</v>
      </c>
      <c r="I45" s="13">
        <v>34</v>
      </c>
      <c r="J45" s="37">
        <v>31</v>
      </c>
      <c r="K45" s="42">
        <f aca="true" t="shared" si="0" ref="K45:K66">SUM(H45:J45)</f>
        <v>96</v>
      </c>
      <c r="L45" s="34">
        <v>29</v>
      </c>
      <c r="M45" s="13">
        <v>35</v>
      </c>
      <c r="N45" s="19">
        <v>31</v>
      </c>
      <c r="O45" s="50">
        <f aca="true" t="shared" si="1" ref="O45:O66">SUM(L45:N45)</f>
        <v>95</v>
      </c>
      <c r="P45" s="62">
        <f aca="true" t="shared" si="2" ref="P45:P66">SUM(O45,K45)</f>
        <v>191</v>
      </c>
      <c r="Q45" s="34">
        <v>30</v>
      </c>
      <c r="R45" s="13">
        <v>34</v>
      </c>
      <c r="S45" s="19">
        <v>31</v>
      </c>
      <c r="T45" s="50">
        <f aca="true" t="shared" si="3" ref="T45:T55">SUM(Q45:S45)</f>
        <v>95</v>
      </c>
      <c r="U45" s="67">
        <f aca="true" t="shared" si="4" ref="U45:U55">SUM(K45+O45+T45)</f>
        <v>286</v>
      </c>
      <c r="V45" s="57">
        <v>31</v>
      </c>
      <c r="W45" s="74">
        <f aca="true" t="shared" si="5" ref="W45:W55">SUM(U45+V45)</f>
        <v>317</v>
      </c>
      <c r="X45" s="34">
        <f aca="true" t="shared" si="6" ref="X45:X66">MAX(H45:J45,L45:N45,Q45:S45,V45)-MIN(H45:J45,L45:N45,Q45:S45,V45)</f>
        <v>6</v>
      </c>
      <c r="Y45" s="14">
        <f>W45/10</f>
        <v>31.7</v>
      </c>
    </row>
    <row r="46" spans="1:25" ht="15.75">
      <c r="A46" s="15">
        <v>2</v>
      </c>
      <c r="B46" s="25" t="s">
        <v>60</v>
      </c>
      <c r="C46" s="12" t="s">
        <v>61</v>
      </c>
      <c r="D46" s="10" t="s">
        <v>59</v>
      </c>
      <c r="E46" s="10">
        <v>60565</v>
      </c>
      <c r="F46" s="13" t="s">
        <v>22</v>
      </c>
      <c r="G46" s="12"/>
      <c r="H46" s="13">
        <v>31</v>
      </c>
      <c r="I46" s="13">
        <v>32</v>
      </c>
      <c r="J46" s="37">
        <v>32</v>
      </c>
      <c r="K46" s="42">
        <f t="shared" si="0"/>
        <v>95</v>
      </c>
      <c r="L46" s="34">
        <v>34</v>
      </c>
      <c r="M46" s="13">
        <v>31</v>
      </c>
      <c r="N46" s="19">
        <v>29</v>
      </c>
      <c r="O46" s="50">
        <f t="shared" si="1"/>
        <v>94</v>
      </c>
      <c r="P46" s="62">
        <f t="shared" si="2"/>
        <v>189</v>
      </c>
      <c r="Q46" s="34">
        <v>33</v>
      </c>
      <c r="R46" s="13">
        <v>33</v>
      </c>
      <c r="S46" s="19">
        <v>30</v>
      </c>
      <c r="T46" s="50">
        <f t="shared" si="3"/>
        <v>96</v>
      </c>
      <c r="U46" s="67">
        <f t="shared" si="4"/>
        <v>285</v>
      </c>
      <c r="V46" s="57">
        <v>34</v>
      </c>
      <c r="W46" s="74">
        <f t="shared" si="5"/>
        <v>319</v>
      </c>
      <c r="X46" s="34">
        <f t="shared" si="6"/>
        <v>5</v>
      </c>
      <c r="Y46" s="14">
        <f>W46/10</f>
        <v>31.9</v>
      </c>
    </row>
    <row r="47" spans="1:25" ht="15.75">
      <c r="A47" s="15">
        <v>3</v>
      </c>
      <c r="B47" s="25" t="s">
        <v>80</v>
      </c>
      <c r="C47" s="12" t="s">
        <v>81</v>
      </c>
      <c r="D47" s="12" t="s">
        <v>82</v>
      </c>
      <c r="E47" s="12">
        <v>60777</v>
      </c>
      <c r="F47" s="20" t="s">
        <v>22</v>
      </c>
      <c r="G47" s="21"/>
      <c r="H47" s="20">
        <v>32</v>
      </c>
      <c r="I47" s="20">
        <v>35</v>
      </c>
      <c r="J47" s="38">
        <v>34</v>
      </c>
      <c r="K47" s="45">
        <f>SUM(H47:J47)</f>
        <v>101</v>
      </c>
      <c r="L47" s="35">
        <v>33</v>
      </c>
      <c r="M47" s="20">
        <v>29</v>
      </c>
      <c r="N47" s="47">
        <v>35</v>
      </c>
      <c r="O47" s="53">
        <f>SUM(L47:N47)</f>
        <v>97</v>
      </c>
      <c r="P47" s="64">
        <f>SUM(O47,K47)</f>
        <v>198</v>
      </c>
      <c r="Q47" s="35">
        <v>33</v>
      </c>
      <c r="R47" s="20">
        <v>29</v>
      </c>
      <c r="S47" s="47">
        <v>27</v>
      </c>
      <c r="T47" s="53">
        <f>SUM(Q47:S47)</f>
        <v>89</v>
      </c>
      <c r="U47" s="70">
        <f>SUM(K47+O47+T47)</f>
        <v>287</v>
      </c>
      <c r="V47" s="58">
        <v>37</v>
      </c>
      <c r="W47" s="76">
        <f>SUM(U47+V47)</f>
        <v>324</v>
      </c>
      <c r="X47" s="35">
        <f>MAX(H47:J47,L47:N47,Q47:S47,V47)-MIN(H47:J47,L47:N47,Q47:S47,V47)</f>
        <v>10</v>
      </c>
      <c r="Y47" s="14">
        <f>W47/10</f>
        <v>32.4</v>
      </c>
    </row>
    <row r="48" spans="1:25" ht="15.75">
      <c r="A48" s="15"/>
      <c r="B48" s="25"/>
      <c r="C48" s="12"/>
      <c r="D48" s="12"/>
      <c r="E48" s="12"/>
      <c r="F48" s="20"/>
      <c r="G48" s="21"/>
      <c r="H48" s="20"/>
      <c r="I48" s="20"/>
      <c r="J48" s="38"/>
      <c r="K48" s="45"/>
      <c r="L48" s="35"/>
      <c r="M48" s="20"/>
      <c r="N48" s="47"/>
      <c r="O48" s="53"/>
      <c r="P48" s="64"/>
      <c r="Q48" s="35"/>
      <c r="R48" s="20"/>
      <c r="S48" s="47"/>
      <c r="T48" s="53"/>
      <c r="U48" s="70"/>
      <c r="V48" s="58"/>
      <c r="W48" s="76"/>
      <c r="X48" s="35"/>
      <c r="Y48" s="14"/>
    </row>
    <row r="49" spans="1:25" ht="15.75">
      <c r="A49" s="15">
        <v>4</v>
      </c>
      <c r="B49" s="25" t="s">
        <v>49</v>
      </c>
      <c r="C49" s="12" t="s">
        <v>50</v>
      </c>
      <c r="D49" s="12" t="s">
        <v>51</v>
      </c>
      <c r="E49" s="12">
        <v>62947</v>
      </c>
      <c r="F49" s="13" t="s">
        <v>22</v>
      </c>
      <c r="G49" s="12"/>
      <c r="H49" s="13">
        <v>35</v>
      </c>
      <c r="I49" s="13">
        <v>30</v>
      </c>
      <c r="J49" s="37">
        <v>32</v>
      </c>
      <c r="K49" s="42">
        <f t="shared" si="0"/>
        <v>97</v>
      </c>
      <c r="L49" s="34">
        <v>31</v>
      </c>
      <c r="M49" s="13">
        <v>31</v>
      </c>
      <c r="N49" s="19">
        <v>35</v>
      </c>
      <c r="O49" s="50">
        <f t="shared" si="1"/>
        <v>97</v>
      </c>
      <c r="P49" s="62">
        <f t="shared" si="2"/>
        <v>194</v>
      </c>
      <c r="Q49" s="34">
        <v>33</v>
      </c>
      <c r="R49" s="13">
        <v>29</v>
      </c>
      <c r="S49" s="19">
        <v>31</v>
      </c>
      <c r="T49" s="50">
        <f t="shared" si="3"/>
        <v>93</v>
      </c>
      <c r="U49" s="67">
        <f t="shared" si="4"/>
        <v>287</v>
      </c>
      <c r="V49" s="57"/>
      <c r="W49" s="116">
        <v>287</v>
      </c>
      <c r="X49" s="34">
        <f t="shared" si="6"/>
        <v>6</v>
      </c>
      <c r="Y49" s="14">
        <f>W49/9</f>
        <v>31.88888888888889</v>
      </c>
    </row>
    <row r="50" spans="1:25" ht="15.75">
      <c r="A50" s="15">
        <v>5</v>
      </c>
      <c r="B50" s="25" t="s">
        <v>72</v>
      </c>
      <c r="C50" s="97" t="s">
        <v>56</v>
      </c>
      <c r="D50" s="97" t="s">
        <v>73</v>
      </c>
      <c r="E50" s="12">
        <v>63303</v>
      </c>
      <c r="F50" s="13" t="s">
        <v>22</v>
      </c>
      <c r="G50" s="12"/>
      <c r="H50" s="13">
        <v>32</v>
      </c>
      <c r="I50" s="13">
        <v>34</v>
      </c>
      <c r="J50" s="37">
        <v>34</v>
      </c>
      <c r="K50" s="42">
        <f t="shared" si="0"/>
        <v>100</v>
      </c>
      <c r="L50" s="34">
        <v>30</v>
      </c>
      <c r="M50" s="13">
        <v>35</v>
      </c>
      <c r="N50" s="19">
        <v>32</v>
      </c>
      <c r="O50" s="50">
        <f t="shared" si="1"/>
        <v>97</v>
      </c>
      <c r="P50" s="62">
        <f t="shared" si="2"/>
        <v>197</v>
      </c>
      <c r="Q50" s="34">
        <v>30</v>
      </c>
      <c r="R50" s="13">
        <v>29</v>
      </c>
      <c r="S50" s="19">
        <v>32</v>
      </c>
      <c r="T50" s="50">
        <f t="shared" si="3"/>
        <v>91</v>
      </c>
      <c r="U50" s="67">
        <f t="shared" si="4"/>
        <v>288</v>
      </c>
      <c r="V50" s="57"/>
      <c r="W50" s="116">
        <f t="shared" si="5"/>
        <v>288</v>
      </c>
      <c r="X50" s="34">
        <f t="shared" si="6"/>
        <v>6</v>
      </c>
      <c r="Y50" s="14">
        <f aca="true" t="shared" si="7" ref="Y50:Y55">W50/9</f>
        <v>32</v>
      </c>
    </row>
    <row r="51" spans="1:25" ht="15.75">
      <c r="A51" s="15">
        <v>6</v>
      </c>
      <c r="B51" s="25" t="s">
        <v>43</v>
      </c>
      <c r="C51" s="12" t="s">
        <v>44</v>
      </c>
      <c r="D51" s="12" t="s">
        <v>34</v>
      </c>
      <c r="E51" s="12">
        <v>60619</v>
      </c>
      <c r="F51" s="13" t="s">
        <v>22</v>
      </c>
      <c r="G51" s="12"/>
      <c r="H51" s="13">
        <v>27</v>
      </c>
      <c r="I51" s="13">
        <v>33</v>
      </c>
      <c r="J51" s="37">
        <v>35</v>
      </c>
      <c r="K51" s="42">
        <f t="shared" si="0"/>
        <v>95</v>
      </c>
      <c r="L51" s="34">
        <v>30</v>
      </c>
      <c r="M51" s="13">
        <v>31</v>
      </c>
      <c r="N51" s="19">
        <v>37</v>
      </c>
      <c r="O51" s="50">
        <f t="shared" si="1"/>
        <v>98</v>
      </c>
      <c r="P51" s="62">
        <f t="shared" si="2"/>
        <v>193</v>
      </c>
      <c r="Q51" s="34">
        <v>31</v>
      </c>
      <c r="R51" s="13">
        <v>34</v>
      </c>
      <c r="S51" s="19">
        <v>31</v>
      </c>
      <c r="T51" s="50">
        <f>SUM(Q51:S51)</f>
        <v>96</v>
      </c>
      <c r="U51" s="67">
        <f>SUM(K51+O51+T51)</f>
        <v>289</v>
      </c>
      <c r="V51" s="57"/>
      <c r="W51" s="116">
        <f>SUM(U51+V51)</f>
        <v>289</v>
      </c>
      <c r="X51" s="34">
        <f>MAX(H51:J51,L51:N51,Q51:S51,V51)-MIN(H51:J51,L51:N51,Q51:S51,V51)</f>
        <v>10</v>
      </c>
      <c r="Y51" s="14">
        <f t="shared" si="7"/>
        <v>32.111111111111114</v>
      </c>
    </row>
    <row r="52" spans="1:25" ht="15.75">
      <c r="A52" s="15">
        <v>7</v>
      </c>
      <c r="B52" s="25" t="s">
        <v>57</v>
      </c>
      <c r="C52" s="12" t="s">
        <v>58</v>
      </c>
      <c r="D52" s="12" t="s">
        <v>59</v>
      </c>
      <c r="E52" s="12">
        <v>17986</v>
      </c>
      <c r="F52" s="13" t="s">
        <v>22</v>
      </c>
      <c r="G52" s="12"/>
      <c r="H52" s="13">
        <v>33</v>
      </c>
      <c r="I52" s="13">
        <v>33</v>
      </c>
      <c r="J52" s="37">
        <v>36</v>
      </c>
      <c r="K52" s="42">
        <f t="shared" si="0"/>
        <v>102</v>
      </c>
      <c r="L52" s="34">
        <v>33</v>
      </c>
      <c r="M52" s="13">
        <v>32</v>
      </c>
      <c r="N52" s="19">
        <v>32</v>
      </c>
      <c r="O52" s="50">
        <f t="shared" si="1"/>
        <v>97</v>
      </c>
      <c r="P52" s="62">
        <f t="shared" si="2"/>
        <v>199</v>
      </c>
      <c r="Q52" s="34">
        <v>31</v>
      </c>
      <c r="R52" s="13">
        <v>31</v>
      </c>
      <c r="S52" s="19">
        <v>29</v>
      </c>
      <c r="T52" s="50">
        <f t="shared" si="3"/>
        <v>91</v>
      </c>
      <c r="U52" s="67">
        <f t="shared" si="4"/>
        <v>290</v>
      </c>
      <c r="V52" s="57"/>
      <c r="W52" s="116">
        <f t="shared" si="5"/>
        <v>290</v>
      </c>
      <c r="X52" s="34">
        <f t="shared" si="6"/>
        <v>7</v>
      </c>
      <c r="Y52" s="14">
        <f t="shared" si="7"/>
        <v>32.22222222222222</v>
      </c>
    </row>
    <row r="53" spans="1:25" ht="15.75">
      <c r="A53" s="15">
        <v>8</v>
      </c>
      <c r="B53" s="25" t="s">
        <v>46</v>
      </c>
      <c r="C53" s="12" t="s">
        <v>47</v>
      </c>
      <c r="D53" s="12" t="s">
        <v>48</v>
      </c>
      <c r="E53" s="12">
        <v>60618</v>
      </c>
      <c r="F53" s="13" t="s">
        <v>22</v>
      </c>
      <c r="G53" s="12"/>
      <c r="H53" s="13">
        <v>32</v>
      </c>
      <c r="I53" s="13">
        <v>31</v>
      </c>
      <c r="J53" s="37">
        <v>32</v>
      </c>
      <c r="K53" s="42">
        <f t="shared" si="0"/>
        <v>95</v>
      </c>
      <c r="L53" s="34">
        <v>35</v>
      </c>
      <c r="M53" s="13">
        <v>31</v>
      </c>
      <c r="N53" s="19">
        <v>33</v>
      </c>
      <c r="O53" s="50">
        <f t="shared" si="1"/>
        <v>99</v>
      </c>
      <c r="P53" s="62">
        <f t="shared" si="2"/>
        <v>194</v>
      </c>
      <c r="Q53" s="34">
        <v>34</v>
      </c>
      <c r="R53" s="13">
        <v>33</v>
      </c>
      <c r="S53" s="19">
        <v>34</v>
      </c>
      <c r="T53" s="50">
        <f t="shared" si="3"/>
        <v>101</v>
      </c>
      <c r="U53" s="67">
        <f t="shared" si="4"/>
        <v>295</v>
      </c>
      <c r="V53" s="57"/>
      <c r="W53" s="116">
        <f t="shared" si="5"/>
        <v>295</v>
      </c>
      <c r="X53" s="34">
        <f t="shared" si="6"/>
        <v>4</v>
      </c>
      <c r="Y53" s="14">
        <f t="shared" si="7"/>
        <v>32.77777777777778</v>
      </c>
    </row>
    <row r="54" spans="1:25" ht="15.75">
      <c r="A54" s="15">
        <v>9</v>
      </c>
      <c r="B54" s="25" t="s">
        <v>75</v>
      </c>
      <c r="C54" s="12" t="s">
        <v>76</v>
      </c>
      <c r="D54" s="12" t="s">
        <v>73</v>
      </c>
      <c r="E54" s="12">
        <v>63137</v>
      </c>
      <c r="F54" s="13" t="s">
        <v>22</v>
      </c>
      <c r="G54" s="12"/>
      <c r="H54" s="13">
        <v>29</v>
      </c>
      <c r="I54" s="13">
        <v>34</v>
      </c>
      <c r="J54" s="37">
        <v>35</v>
      </c>
      <c r="K54" s="42">
        <f t="shared" si="0"/>
        <v>98</v>
      </c>
      <c r="L54" s="34">
        <v>35</v>
      </c>
      <c r="M54" s="13">
        <v>36</v>
      </c>
      <c r="N54" s="19">
        <v>29</v>
      </c>
      <c r="O54" s="50">
        <f t="shared" si="1"/>
        <v>100</v>
      </c>
      <c r="P54" s="62">
        <f t="shared" si="2"/>
        <v>198</v>
      </c>
      <c r="Q54" s="34">
        <v>32</v>
      </c>
      <c r="R54" s="13">
        <v>33</v>
      </c>
      <c r="S54" s="19">
        <v>37</v>
      </c>
      <c r="T54" s="50">
        <f t="shared" si="3"/>
        <v>102</v>
      </c>
      <c r="U54" s="67">
        <f t="shared" si="4"/>
        <v>300</v>
      </c>
      <c r="V54" s="57"/>
      <c r="W54" s="74">
        <f t="shared" si="5"/>
        <v>300</v>
      </c>
      <c r="X54" s="34">
        <f t="shared" si="6"/>
        <v>8</v>
      </c>
      <c r="Y54" s="14">
        <f t="shared" si="7"/>
        <v>33.333333333333336</v>
      </c>
    </row>
    <row r="55" spans="1:25" ht="15.75">
      <c r="A55" s="15">
        <v>10</v>
      </c>
      <c r="B55" s="25" t="s">
        <v>52</v>
      </c>
      <c r="C55" s="12" t="s">
        <v>53</v>
      </c>
      <c r="D55" s="12" t="s">
        <v>54</v>
      </c>
      <c r="E55" s="12">
        <v>3469</v>
      </c>
      <c r="F55" s="13" t="s">
        <v>22</v>
      </c>
      <c r="G55" s="12"/>
      <c r="H55" s="13">
        <v>37</v>
      </c>
      <c r="I55" s="13">
        <v>30</v>
      </c>
      <c r="J55" s="37">
        <v>32</v>
      </c>
      <c r="K55" s="42">
        <f t="shared" si="0"/>
        <v>99</v>
      </c>
      <c r="L55" s="34">
        <v>37</v>
      </c>
      <c r="M55" s="13">
        <v>31</v>
      </c>
      <c r="N55" s="19">
        <v>33</v>
      </c>
      <c r="O55" s="50">
        <f t="shared" si="1"/>
        <v>101</v>
      </c>
      <c r="P55" s="62">
        <f t="shared" si="2"/>
        <v>200</v>
      </c>
      <c r="Q55" s="34">
        <v>34</v>
      </c>
      <c r="R55" s="13">
        <v>35</v>
      </c>
      <c r="S55" s="19">
        <v>33</v>
      </c>
      <c r="T55" s="50">
        <f t="shared" si="3"/>
        <v>102</v>
      </c>
      <c r="U55" s="67">
        <f t="shared" si="4"/>
        <v>302</v>
      </c>
      <c r="V55" s="57"/>
      <c r="W55" s="74">
        <f t="shared" si="5"/>
        <v>302</v>
      </c>
      <c r="X55" s="34">
        <f t="shared" si="6"/>
        <v>7</v>
      </c>
      <c r="Y55" s="14">
        <f t="shared" si="7"/>
        <v>33.55555555555556</v>
      </c>
    </row>
    <row r="56" spans="1:25" ht="15.75">
      <c r="A56" s="15"/>
      <c r="B56" s="25"/>
      <c r="C56" s="12"/>
      <c r="D56" s="12"/>
      <c r="E56" s="12"/>
      <c r="F56" s="13"/>
      <c r="G56" s="12"/>
      <c r="H56" s="13"/>
      <c r="I56" s="13"/>
      <c r="J56" s="37"/>
      <c r="K56" s="42"/>
      <c r="L56" s="34"/>
      <c r="M56" s="13"/>
      <c r="N56" s="19"/>
      <c r="O56" s="50"/>
      <c r="P56" s="62"/>
      <c r="Q56" s="34"/>
      <c r="R56" s="13"/>
      <c r="S56" s="19"/>
      <c r="T56" s="50"/>
      <c r="U56" s="67"/>
      <c r="V56" s="57"/>
      <c r="W56" s="74"/>
      <c r="X56" s="34"/>
      <c r="Y56" s="14"/>
    </row>
    <row r="57" spans="1:25" ht="15.75">
      <c r="A57" s="15">
        <v>11</v>
      </c>
      <c r="B57" s="25" t="s">
        <v>67</v>
      </c>
      <c r="C57" s="12" t="s">
        <v>63</v>
      </c>
      <c r="D57" s="12" t="s">
        <v>42</v>
      </c>
      <c r="E57" s="12">
        <v>61068</v>
      </c>
      <c r="F57" s="13" t="s">
        <v>22</v>
      </c>
      <c r="G57" s="12"/>
      <c r="H57" s="13">
        <v>34</v>
      </c>
      <c r="I57" s="13">
        <v>33</v>
      </c>
      <c r="J57" s="37">
        <v>36</v>
      </c>
      <c r="K57" s="42">
        <f t="shared" si="0"/>
        <v>103</v>
      </c>
      <c r="L57" s="34">
        <v>30</v>
      </c>
      <c r="M57" s="13">
        <v>34</v>
      </c>
      <c r="N57" s="19">
        <v>34</v>
      </c>
      <c r="O57" s="50">
        <f t="shared" si="1"/>
        <v>98</v>
      </c>
      <c r="P57" s="62">
        <f t="shared" si="2"/>
        <v>201</v>
      </c>
      <c r="Q57" s="34"/>
      <c r="R57" s="13"/>
      <c r="S57" s="19"/>
      <c r="T57" s="50"/>
      <c r="U57" s="67"/>
      <c r="V57" s="57"/>
      <c r="W57" s="116">
        <f aca="true" t="shared" si="8" ref="W57:W66">P57</f>
        <v>201</v>
      </c>
      <c r="X57" s="34">
        <f t="shared" si="6"/>
        <v>6</v>
      </c>
      <c r="Y57" s="14">
        <f aca="true" t="shared" si="9" ref="Y57:Y66">W57/6</f>
        <v>33.5</v>
      </c>
    </row>
    <row r="58" spans="1:25" ht="15.75">
      <c r="A58" s="15">
        <v>12</v>
      </c>
      <c r="B58" s="25" t="s">
        <v>74</v>
      </c>
      <c r="C58" s="12" t="s">
        <v>56</v>
      </c>
      <c r="D58" s="12" t="s">
        <v>73</v>
      </c>
      <c r="E58" s="12">
        <v>63138</v>
      </c>
      <c r="F58" s="13" t="s">
        <v>22</v>
      </c>
      <c r="G58" s="12"/>
      <c r="H58" s="13">
        <v>36</v>
      </c>
      <c r="I58" s="13">
        <v>31</v>
      </c>
      <c r="J58" s="37">
        <v>37</v>
      </c>
      <c r="K58" s="42">
        <f t="shared" si="0"/>
        <v>104</v>
      </c>
      <c r="L58" s="34">
        <v>31</v>
      </c>
      <c r="M58" s="13">
        <v>34</v>
      </c>
      <c r="N58" s="19">
        <v>32</v>
      </c>
      <c r="O58" s="50">
        <f t="shared" si="1"/>
        <v>97</v>
      </c>
      <c r="P58" s="62">
        <f t="shared" si="2"/>
        <v>201</v>
      </c>
      <c r="Q58" s="34"/>
      <c r="R58" s="13"/>
      <c r="S58" s="19"/>
      <c r="T58" s="50"/>
      <c r="U58" s="67"/>
      <c r="V58" s="57"/>
      <c r="W58" s="116">
        <f>P58</f>
        <v>201</v>
      </c>
      <c r="X58" s="34">
        <f t="shared" si="6"/>
        <v>6</v>
      </c>
      <c r="Y58" s="14">
        <f>W59/6</f>
        <v>33.666666666666664</v>
      </c>
    </row>
    <row r="59" spans="1:25" ht="15.75">
      <c r="A59" s="15">
        <v>13</v>
      </c>
      <c r="B59" s="25" t="s">
        <v>77</v>
      </c>
      <c r="C59" s="12" t="s">
        <v>78</v>
      </c>
      <c r="D59" s="12" t="s">
        <v>79</v>
      </c>
      <c r="E59" s="12">
        <v>17705</v>
      </c>
      <c r="F59" s="13" t="s">
        <v>22</v>
      </c>
      <c r="G59" s="12"/>
      <c r="H59" s="13">
        <v>36</v>
      </c>
      <c r="I59" s="13">
        <v>35</v>
      </c>
      <c r="J59" s="37">
        <v>35</v>
      </c>
      <c r="K59" s="42">
        <f t="shared" si="0"/>
        <v>106</v>
      </c>
      <c r="L59" s="34">
        <v>36</v>
      </c>
      <c r="M59" s="13">
        <v>32</v>
      </c>
      <c r="N59" s="19">
        <v>28</v>
      </c>
      <c r="O59" s="50">
        <f t="shared" si="1"/>
        <v>96</v>
      </c>
      <c r="P59" s="62">
        <f t="shared" si="2"/>
        <v>202</v>
      </c>
      <c r="Q59" s="34"/>
      <c r="R59" s="13"/>
      <c r="S59" s="19"/>
      <c r="T59" s="50"/>
      <c r="U59" s="67"/>
      <c r="V59" s="57"/>
      <c r="W59" s="116">
        <f t="shared" si="8"/>
        <v>202</v>
      </c>
      <c r="X59" s="34">
        <f t="shared" si="6"/>
        <v>8</v>
      </c>
      <c r="Y59" s="14">
        <f>$W$59/6</f>
        <v>33.666666666666664</v>
      </c>
    </row>
    <row r="60" spans="1:25" ht="15.75">
      <c r="A60" s="15">
        <v>14</v>
      </c>
      <c r="B60" s="25" t="s">
        <v>83</v>
      </c>
      <c r="C60" s="12" t="s">
        <v>84</v>
      </c>
      <c r="D60" s="12" t="s">
        <v>85</v>
      </c>
      <c r="E60" s="12">
        <v>18069</v>
      </c>
      <c r="F60" s="13" t="s">
        <v>22</v>
      </c>
      <c r="G60" s="12"/>
      <c r="H60" s="13">
        <v>36</v>
      </c>
      <c r="I60" s="13">
        <v>29</v>
      </c>
      <c r="J60" s="37">
        <v>37</v>
      </c>
      <c r="K60" s="42">
        <f t="shared" si="0"/>
        <v>102</v>
      </c>
      <c r="L60" s="34">
        <v>34</v>
      </c>
      <c r="M60" s="13">
        <v>34</v>
      </c>
      <c r="N60" s="19">
        <v>33</v>
      </c>
      <c r="O60" s="50">
        <f t="shared" si="1"/>
        <v>101</v>
      </c>
      <c r="P60" s="62">
        <f t="shared" si="2"/>
        <v>203</v>
      </c>
      <c r="Q60" s="34"/>
      <c r="R60" s="13"/>
      <c r="S60" s="19"/>
      <c r="T60" s="50"/>
      <c r="U60" s="67"/>
      <c r="V60" s="57"/>
      <c r="W60" s="116">
        <f t="shared" si="8"/>
        <v>203</v>
      </c>
      <c r="X60" s="34">
        <f t="shared" si="6"/>
        <v>8</v>
      </c>
      <c r="Y60" s="14">
        <f t="shared" si="9"/>
        <v>33.833333333333336</v>
      </c>
    </row>
    <row r="61" spans="1:25" ht="15.75">
      <c r="A61" s="15">
        <v>15</v>
      </c>
      <c r="B61" s="25" t="s">
        <v>220</v>
      </c>
      <c r="C61" s="12" t="s">
        <v>237</v>
      </c>
      <c r="D61" s="12" t="s">
        <v>100</v>
      </c>
      <c r="E61" s="12">
        <v>34571</v>
      </c>
      <c r="F61" s="12" t="s">
        <v>22</v>
      </c>
      <c r="G61" s="12"/>
      <c r="H61" s="13">
        <v>39</v>
      </c>
      <c r="I61" s="13">
        <v>33</v>
      </c>
      <c r="J61" s="37">
        <v>32</v>
      </c>
      <c r="K61" s="42">
        <f t="shared" si="0"/>
        <v>104</v>
      </c>
      <c r="L61" s="34">
        <v>36</v>
      </c>
      <c r="M61" s="13">
        <v>34</v>
      </c>
      <c r="N61" s="19">
        <v>33</v>
      </c>
      <c r="O61" s="50">
        <f t="shared" si="1"/>
        <v>103</v>
      </c>
      <c r="P61" s="62">
        <f t="shared" si="2"/>
        <v>207</v>
      </c>
      <c r="Q61" s="34"/>
      <c r="R61" s="13"/>
      <c r="S61" s="19"/>
      <c r="T61" s="50"/>
      <c r="U61" s="67"/>
      <c r="V61" s="57"/>
      <c r="W61" s="116">
        <f t="shared" si="8"/>
        <v>207</v>
      </c>
      <c r="X61" s="34">
        <f t="shared" si="6"/>
        <v>7</v>
      </c>
      <c r="Y61" s="14">
        <f>W61/6</f>
        <v>34.5</v>
      </c>
    </row>
    <row r="62" spans="1:25" ht="15.75">
      <c r="A62" s="15">
        <v>16</v>
      </c>
      <c r="B62" s="25" t="s">
        <v>233</v>
      </c>
      <c r="C62" s="12" t="s">
        <v>234</v>
      </c>
      <c r="D62" s="12" t="s">
        <v>235</v>
      </c>
      <c r="E62" s="12">
        <v>62294</v>
      </c>
      <c r="F62" s="22" t="s">
        <v>22</v>
      </c>
      <c r="G62" s="12"/>
      <c r="H62" s="13">
        <v>36</v>
      </c>
      <c r="I62" s="13">
        <v>41</v>
      </c>
      <c r="J62" s="37">
        <v>34</v>
      </c>
      <c r="K62" s="42">
        <f t="shared" si="0"/>
        <v>111</v>
      </c>
      <c r="L62" s="34">
        <v>32</v>
      </c>
      <c r="M62" s="13">
        <v>31</v>
      </c>
      <c r="N62" s="19">
        <v>33</v>
      </c>
      <c r="O62" s="50">
        <f t="shared" si="1"/>
        <v>96</v>
      </c>
      <c r="P62" s="62">
        <f t="shared" si="2"/>
        <v>207</v>
      </c>
      <c r="Q62" s="34"/>
      <c r="R62" s="13"/>
      <c r="S62" s="19"/>
      <c r="T62" s="50"/>
      <c r="U62" s="67"/>
      <c r="V62" s="57"/>
      <c r="W62" s="116">
        <f t="shared" si="8"/>
        <v>207</v>
      </c>
      <c r="X62" s="34">
        <f t="shared" si="6"/>
        <v>10</v>
      </c>
      <c r="Y62" s="14">
        <f t="shared" si="9"/>
        <v>34.5</v>
      </c>
    </row>
    <row r="63" spans="1:25" ht="15.75">
      <c r="A63" s="15">
        <v>17</v>
      </c>
      <c r="B63" s="25" t="s">
        <v>62</v>
      </c>
      <c r="C63" s="12" t="s">
        <v>63</v>
      </c>
      <c r="D63" s="12" t="s">
        <v>59</v>
      </c>
      <c r="E63" s="12">
        <v>3386</v>
      </c>
      <c r="F63" s="13" t="s">
        <v>22</v>
      </c>
      <c r="G63" s="12"/>
      <c r="H63" s="13">
        <v>40</v>
      </c>
      <c r="I63" s="13">
        <v>37</v>
      </c>
      <c r="J63" s="37">
        <v>35</v>
      </c>
      <c r="K63" s="42">
        <f t="shared" si="0"/>
        <v>112</v>
      </c>
      <c r="L63" s="34">
        <v>32</v>
      </c>
      <c r="M63" s="13">
        <v>33</v>
      </c>
      <c r="N63" s="19">
        <v>31</v>
      </c>
      <c r="O63" s="50">
        <f t="shared" si="1"/>
        <v>96</v>
      </c>
      <c r="P63" s="62">
        <f t="shared" si="2"/>
        <v>208</v>
      </c>
      <c r="Q63" s="34"/>
      <c r="R63" s="13"/>
      <c r="S63" s="19"/>
      <c r="T63" s="50"/>
      <c r="U63" s="67"/>
      <c r="V63" s="57"/>
      <c r="W63" s="116">
        <f t="shared" si="8"/>
        <v>208</v>
      </c>
      <c r="X63" s="34">
        <f t="shared" si="6"/>
        <v>9</v>
      </c>
      <c r="Y63" s="14">
        <f t="shared" si="9"/>
        <v>34.666666666666664</v>
      </c>
    </row>
    <row r="64" spans="1:25" ht="15.75">
      <c r="A64" s="15">
        <v>18</v>
      </c>
      <c r="B64" s="25" t="s">
        <v>221</v>
      </c>
      <c r="C64" s="12" t="s">
        <v>66</v>
      </c>
      <c r="D64" s="12" t="s">
        <v>42</v>
      </c>
      <c r="E64" s="12">
        <v>18049</v>
      </c>
      <c r="F64" s="13" t="s">
        <v>22</v>
      </c>
      <c r="G64" s="12"/>
      <c r="H64" s="13">
        <v>38</v>
      </c>
      <c r="I64" s="13">
        <v>38</v>
      </c>
      <c r="J64" s="37">
        <v>33</v>
      </c>
      <c r="K64" s="42">
        <f t="shared" si="0"/>
        <v>109</v>
      </c>
      <c r="L64" s="34">
        <v>35</v>
      </c>
      <c r="M64" s="13">
        <v>38</v>
      </c>
      <c r="N64" s="19">
        <v>34</v>
      </c>
      <c r="O64" s="50">
        <f t="shared" si="1"/>
        <v>107</v>
      </c>
      <c r="P64" s="62">
        <f t="shared" si="2"/>
        <v>216</v>
      </c>
      <c r="Q64" s="34"/>
      <c r="R64" s="13"/>
      <c r="S64" s="19"/>
      <c r="T64" s="50"/>
      <c r="U64" s="67"/>
      <c r="V64" s="57"/>
      <c r="W64" s="117">
        <f t="shared" si="8"/>
        <v>216</v>
      </c>
      <c r="X64" s="34">
        <f t="shared" si="6"/>
        <v>5</v>
      </c>
      <c r="Y64" s="14">
        <f t="shared" si="9"/>
        <v>36</v>
      </c>
    </row>
    <row r="65" spans="1:25" ht="15.75">
      <c r="A65" s="15">
        <v>19</v>
      </c>
      <c r="B65" s="24" t="s">
        <v>64</v>
      </c>
      <c r="C65" s="96" t="s">
        <v>219</v>
      </c>
      <c r="D65" s="96" t="s">
        <v>65</v>
      </c>
      <c r="E65" s="12">
        <v>3419</v>
      </c>
      <c r="F65" s="13" t="s">
        <v>22</v>
      </c>
      <c r="G65" s="12"/>
      <c r="H65" s="13">
        <v>36</v>
      </c>
      <c r="I65" s="13">
        <v>37</v>
      </c>
      <c r="J65" s="37">
        <v>32</v>
      </c>
      <c r="K65" s="42">
        <f t="shared" si="0"/>
        <v>105</v>
      </c>
      <c r="L65" s="34">
        <v>36</v>
      </c>
      <c r="M65" s="13">
        <v>36</v>
      </c>
      <c r="N65" s="19">
        <v>40</v>
      </c>
      <c r="O65" s="50">
        <f t="shared" si="1"/>
        <v>112</v>
      </c>
      <c r="P65" s="62">
        <f t="shared" si="2"/>
        <v>217</v>
      </c>
      <c r="Q65" s="34"/>
      <c r="R65" s="13"/>
      <c r="S65" s="19"/>
      <c r="T65" s="50"/>
      <c r="U65" s="67"/>
      <c r="V65" s="57"/>
      <c r="W65" s="117">
        <f t="shared" si="8"/>
        <v>217</v>
      </c>
      <c r="X65" s="34">
        <f t="shared" si="6"/>
        <v>8</v>
      </c>
      <c r="Y65" s="14">
        <f t="shared" si="9"/>
        <v>36.166666666666664</v>
      </c>
    </row>
    <row r="66" spans="1:25" ht="15.75">
      <c r="A66" s="15">
        <v>20</v>
      </c>
      <c r="B66" s="25" t="s">
        <v>45</v>
      </c>
      <c r="C66" s="12" t="s">
        <v>44</v>
      </c>
      <c r="D66" s="12" t="s">
        <v>34</v>
      </c>
      <c r="E66" s="12">
        <v>3509</v>
      </c>
      <c r="F66" s="13" t="s">
        <v>22</v>
      </c>
      <c r="G66" s="12"/>
      <c r="H66" s="13">
        <v>33</v>
      </c>
      <c r="I66" s="13">
        <v>37</v>
      </c>
      <c r="J66" s="37">
        <v>36</v>
      </c>
      <c r="K66" s="42">
        <f t="shared" si="0"/>
        <v>106</v>
      </c>
      <c r="L66" s="34">
        <v>38</v>
      </c>
      <c r="M66" s="13">
        <v>35</v>
      </c>
      <c r="N66" s="19">
        <v>42</v>
      </c>
      <c r="O66" s="50">
        <f t="shared" si="1"/>
        <v>115</v>
      </c>
      <c r="P66" s="62">
        <f t="shared" si="2"/>
        <v>221</v>
      </c>
      <c r="Q66" s="34"/>
      <c r="R66" s="13"/>
      <c r="S66" s="19"/>
      <c r="T66" s="50"/>
      <c r="U66" s="67"/>
      <c r="V66" s="57"/>
      <c r="W66" s="117">
        <f t="shared" si="8"/>
        <v>221</v>
      </c>
      <c r="X66" s="34">
        <f t="shared" si="6"/>
        <v>9</v>
      </c>
      <c r="Y66" s="14">
        <f t="shared" si="9"/>
        <v>36.833333333333336</v>
      </c>
    </row>
    <row r="67" spans="1:25" ht="15.75">
      <c r="A67" s="108"/>
      <c r="B67" s="109"/>
      <c r="C67" s="9"/>
      <c r="D67" s="9"/>
      <c r="E67" s="9"/>
      <c r="F67" s="59"/>
      <c r="G67" s="9"/>
      <c r="H67" s="59"/>
      <c r="I67" s="59"/>
      <c r="J67" s="59"/>
      <c r="K67" s="59"/>
      <c r="L67" s="59"/>
      <c r="M67" s="59"/>
      <c r="N67" s="59"/>
      <c r="O67" s="59"/>
      <c r="P67" s="111"/>
      <c r="Q67" s="59"/>
      <c r="R67" s="59"/>
      <c r="S67" s="59"/>
      <c r="T67" s="59"/>
      <c r="U67" s="111"/>
      <c r="V67" s="59"/>
      <c r="W67" s="112"/>
      <c r="X67" s="59"/>
      <c r="Y67" s="113"/>
    </row>
    <row r="68" spans="1:25" s="5" customFormat="1" ht="15.75">
      <c r="A68" s="103"/>
      <c r="B68" s="81"/>
      <c r="H68" s="95"/>
      <c r="I68" s="95"/>
      <c r="J68" s="95"/>
      <c r="K68" s="95"/>
      <c r="L68" s="95"/>
      <c r="M68" s="95"/>
      <c r="N68" s="95"/>
      <c r="O68" s="95"/>
      <c r="P68" s="100"/>
      <c r="Q68" s="95"/>
      <c r="R68" s="95"/>
      <c r="S68" s="95"/>
      <c r="T68" s="95"/>
      <c r="U68" s="100"/>
      <c r="V68" s="95"/>
      <c r="W68" s="101"/>
      <c r="X68" s="95"/>
      <c r="Y68" s="102"/>
    </row>
    <row r="69" spans="1:25" ht="15.75">
      <c r="A69" s="103"/>
      <c r="B69" s="81"/>
      <c r="C69" s="5"/>
      <c r="D69" s="5"/>
      <c r="E69" s="5"/>
      <c r="F69" s="5"/>
      <c r="G69" s="5"/>
      <c r="H69" s="95"/>
      <c r="I69" s="95"/>
      <c r="J69" s="95"/>
      <c r="K69" s="95"/>
      <c r="L69" s="95"/>
      <c r="M69" s="95"/>
      <c r="N69" s="95"/>
      <c r="O69" s="95"/>
      <c r="P69" s="100"/>
      <c r="Q69" s="95"/>
      <c r="R69" s="95"/>
      <c r="S69" s="95"/>
      <c r="T69" s="95"/>
      <c r="U69" s="100"/>
      <c r="V69" s="95"/>
      <c r="W69" s="101"/>
      <c r="X69" s="95"/>
      <c r="Y69" s="102"/>
    </row>
    <row r="70" spans="1:25" ht="18">
      <c r="A70" s="16" t="s">
        <v>268</v>
      </c>
      <c r="F70" s="5"/>
      <c r="G70" s="5"/>
      <c r="H70" s="95"/>
      <c r="I70" s="95"/>
      <c r="J70" s="95"/>
      <c r="K70" s="5"/>
      <c r="L70" s="95"/>
      <c r="M70" s="95"/>
      <c r="N70" s="95"/>
      <c r="O70" s="5"/>
      <c r="P70" s="87"/>
      <c r="Q70" s="95"/>
      <c r="R70" s="95"/>
      <c r="S70" s="95"/>
      <c r="T70" s="5"/>
      <c r="U70" s="87"/>
      <c r="V70" s="5"/>
      <c r="W70" s="88"/>
      <c r="X70" s="5"/>
      <c r="Y70" s="5"/>
    </row>
    <row r="71" spans="6:25" ht="15">
      <c r="F71" s="5"/>
      <c r="G71" s="5"/>
      <c r="H71" s="95"/>
      <c r="I71" s="95"/>
      <c r="J71" s="95"/>
      <c r="K71" s="5"/>
      <c r="L71" s="95"/>
      <c r="M71" s="95"/>
      <c r="N71" s="95"/>
      <c r="O71" s="5"/>
      <c r="P71" s="87"/>
      <c r="Q71" s="95"/>
      <c r="R71" s="95"/>
      <c r="S71" s="95"/>
      <c r="T71" s="5"/>
      <c r="U71" s="87"/>
      <c r="V71" s="5"/>
      <c r="W71" s="88"/>
      <c r="X71" s="5"/>
      <c r="Y71" s="5"/>
    </row>
    <row r="72" spans="1:25" ht="15.75">
      <c r="A72" s="26"/>
      <c r="B72" s="79" t="str">
        <f>B32</f>
        <v>Name</v>
      </c>
      <c r="C72" s="27" t="str">
        <f>C32</f>
        <v>Vorname</v>
      </c>
      <c r="D72" s="27" t="str">
        <f>D32</f>
        <v>Verein</v>
      </c>
      <c r="E72" s="27" t="str">
        <f>E32</f>
        <v>Pass-Nr.</v>
      </c>
      <c r="F72" s="26"/>
      <c r="G72" s="26"/>
      <c r="H72" s="28" t="s">
        <v>4</v>
      </c>
      <c r="I72" s="28" t="s">
        <v>5</v>
      </c>
      <c r="J72" s="28" t="s">
        <v>6</v>
      </c>
      <c r="K72" s="89" t="s">
        <v>15</v>
      </c>
      <c r="L72" s="28" t="s">
        <v>7</v>
      </c>
      <c r="M72" s="28" t="s">
        <v>8</v>
      </c>
      <c r="N72" s="28" t="s">
        <v>9</v>
      </c>
      <c r="O72" s="90" t="s">
        <v>16</v>
      </c>
      <c r="P72" s="91" t="s">
        <v>17</v>
      </c>
      <c r="Q72" s="28" t="s">
        <v>10</v>
      </c>
      <c r="R72" s="28" t="s">
        <v>11</v>
      </c>
      <c r="S72" s="28" t="s">
        <v>12</v>
      </c>
      <c r="T72" s="90" t="s">
        <v>18</v>
      </c>
      <c r="U72" s="91" t="s">
        <v>19</v>
      </c>
      <c r="V72" s="26" t="s">
        <v>13</v>
      </c>
      <c r="W72" s="32" t="s">
        <v>0</v>
      </c>
      <c r="X72" s="26" t="s">
        <v>14</v>
      </c>
      <c r="Y72" s="26" t="s">
        <v>1</v>
      </c>
    </row>
    <row r="73" spans="1:25" ht="15">
      <c r="A73" s="21"/>
      <c r="B73" s="80"/>
      <c r="C73" s="21"/>
      <c r="D73" s="21"/>
      <c r="E73" s="21"/>
      <c r="F73" s="12"/>
      <c r="G73" s="12"/>
      <c r="H73" s="13"/>
      <c r="I73" s="13"/>
      <c r="J73" s="37"/>
      <c r="K73" s="44"/>
      <c r="L73" s="34"/>
      <c r="M73" s="13"/>
      <c r="N73" s="19"/>
      <c r="O73" s="52"/>
      <c r="P73" s="63"/>
      <c r="Q73" s="34"/>
      <c r="R73" s="13"/>
      <c r="S73" s="19"/>
      <c r="T73" s="52"/>
      <c r="U73" s="69"/>
      <c r="V73" s="11"/>
      <c r="W73" s="75"/>
      <c r="X73" s="17"/>
      <c r="Y73" s="12"/>
    </row>
    <row r="74" spans="1:25" ht="15.75">
      <c r="A74" s="15">
        <v>1</v>
      </c>
      <c r="B74" s="25" t="s">
        <v>88</v>
      </c>
      <c r="C74" s="12" t="s">
        <v>89</v>
      </c>
      <c r="D74" s="12" t="s">
        <v>90</v>
      </c>
      <c r="E74" s="12">
        <v>4804</v>
      </c>
      <c r="F74" s="13" t="s">
        <v>23</v>
      </c>
      <c r="G74" s="12"/>
      <c r="H74" s="13">
        <v>30</v>
      </c>
      <c r="I74" s="13">
        <v>28</v>
      </c>
      <c r="J74" s="37">
        <v>33</v>
      </c>
      <c r="K74" s="42">
        <f aca="true" t="shared" si="10" ref="K74:K84">SUM(H74:J74)</f>
        <v>91</v>
      </c>
      <c r="L74" s="34">
        <v>28</v>
      </c>
      <c r="M74" s="13">
        <v>32</v>
      </c>
      <c r="N74" s="19">
        <v>27</v>
      </c>
      <c r="O74" s="50">
        <f aca="true" t="shared" si="11" ref="O74:O84">SUM(L74:N74)</f>
        <v>87</v>
      </c>
      <c r="P74" s="62">
        <f aca="true" t="shared" si="12" ref="P74:P84">SUM(O74,K74)</f>
        <v>178</v>
      </c>
      <c r="Q74" s="34">
        <v>37</v>
      </c>
      <c r="R74" s="13">
        <v>30</v>
      </c>
      <c r="S74" s="19">
        <v>35</v>
      </c>
      <c r="T74" s="50">
        <f>SUM(Q74:S74)</f>
        <v>102</v>
      </c>
      <c r="U74" s="67">
        <f>SUM(K74+O74+T74)</f>
        <v>280</v>
      </c>
      <c r="V74" s="57">
        <v>32</v>
      </c>
      <c r="W74" s="74">
        <f>SUM(U74+V74)</f>
        <v>312</v>
      </c>
      <c r="X74" s="34">
        <f aca="true" t="shared" si="13" ref="X74:X84">MAX(H74:J74,L74:N74,Q74:S74,V74)-MIN(H74:J74,L74:N74,Q74:S74,V74)</f>
        <v>10</v>
      </c>
      <c r="Y74" s="14">
        <f>W74/10</f>
        <v>31.2</v>
      </c>
    </row>
    <row r="75" spans="1:25" ht="15.75">
      <c r="A75" s="15">
        <v>2</v>
      </c>
      <c r="B75" s="25" t="s">
        <v>98</v>
      </c>
      <c r="C75" s="12" t="s">
        <v>99</v>
      </c>
      <c r="D75" s="12" t="s">
        <v>100</v>
      </c>
      <c r="E75" s="12">
        <v>31727</v>
      </c>
      <c r="F75" s="13" t="s">
        <v>23</v>
      </c>
      <c r="G75" s="12"/>
      <c r="H75" s="13">
        <v>31</v>
      </c>
      <c r="I75" s="13">
        <v>33</v>
      </c>
      <c r="J75" s="37">
        <v>29</v>
      </c>
      <c r="K75" s="42">
        <f t="shared" si="10"/>
        <v>93</v>
      </c>
      <c r="L75" s="34">
        <v>36</v>
      </c>
      <c r="M75" s="13">
        <v>27</v>
      </c>
      <c r="N75" s="19">
        <v>35</v>
      </c>
      <c r="O75" s="50">
        <f t="shared" si="11"/>
        <v>98</v>
      </c>
      <c r="P75" s="62">
        <f t="shared" si="12"/>
        <v>191</v>
      </c>
      <c r="Q75" s="34">
        <v>30</v>
      </c>
      <c r="R75" s="13">
        <v>32</v>
      </c>
      <c r="S75" s="19">
        <v>35</v>
      </c>
      <c r="T75" s="50">
        <f>SUM(Q75:S75)</f>
        <v>97</v>
      </c>
      <c r="U75" s="67">
        <f>SUM(K75+O75+T75)</f>
        <v>288</v>
      </c>
      <c r="V75" s="57">
        <v>34</v>
      </c>
      <c r="W75" s="74">
        <f>SUM(U75+V75)</f>
        <v>322</v>
      </c>
      <c r="X75" s="34">
        <f t="shared" si="13"/>
        <v>9</v>
      </c>
      <c r="Y75" s="14">
        <f>W75/10</f>
        <v>32.2</v>
      </c>
    </row>
    <row r="76" spans="1:25" ht="15.75">
      <c r="A76" s="15">
        <v>3</v>
      </c>
      <c r="B76" s="25" t="s">
        <v>236</v>
      </c>
      <c r="C76" s="12" t="s">
        <v>224</v>
      </c>
      <c r="D76" s="12" t="s">
        <v>230</v>
      </c>
      <c r="E76" s="12">
        <v>36767</v>
      </c>
      <c r="F76" s="13" t="s">
        <v>23</v>
      </c>
      <c r="G76" s="12"/>
      <c r="H76" s="13">
        <v>39</v>
      </c>
      <c r="I76" s="13">
        <v>35</v>
      </c>
      <c r="J76" s="37">
        <v>35</v>
      </c>
      <c r="K76" s="42">
        <f t="shared" si="10"/>
        <v>109</v>
      </c>
      <c r="L76" s="34">
        <v>33</v>
      </c>
      <c r="M76" s="13">
        <v>36</v>
      </c>
      <c r="N76" s="19">
        <v>36</v>
      </c>
      <c r="O76" s="50">
        <f t="shared" si="11"/>
        <v>105</v>
      </c>
      <c r="P76" s="62">
        <f t="shared" si="12"/>
        <v>214</v>
      </c>
      <c r="Q76" s="34">
        <v>30</v>
      </c>
      <c r="R76" s="13">
        <v>33</v>
      </c>
      <c r="S76" s="19">
        <v>29</v>
      </c>
      <c r="T76" s="50">
        <f>SUM(Q76:S76)</f>
        <v>92</v>
      </c>
      <c r="U76" s="67">
        <f>SUM(K76+O76+T76)</f>
        <v>306</v>
      </c>
      <c r="V76" s="57">
        <v>33</v>
      </c>
      <c r="W76" s="74">
        <f>SUM(U76+V76)</f>
        <v>339</v>
      </c>
      <c r="X76" s="34">
        <f t="shared" si="13"/>
        <v>10</v>
      </c>
      <c r="Y76" s="14">
        <f>W76/10</f>
        <v>33.9</v>
      </c>
    </row>
    <row r="77" spans="1:25" ht="15.75">
      <c r="A77" s="15"/>
      <c r="B77" s="25"/>
      <c r="C77" s="12"/>
      <c r="D77" s="12"/>
      <c r="E77" s="12"/>
      <c r="F77" s="13"/>
      <c r="G77" s="12"/>
      <c r="H77" s="13"/>
      <c r="I77" s="13"/>
      <c r="J77" s="37"/>
      <c r="K77" s="42"/>
      <c r="L77" s="34"/>
      <c r="M77" s="13"/>
      <c r="N77" s="19"/>
      <c r="O77" s="50"/>
      <c r="P77" s="62"/>
      <c r="Q77" s="34"/>
      <c r="R77" s="13"/>
      <c r="S77" s="19"/>
      <c r="T77" s="50"/>
      <c r="U77" s="67"/>
      <c r="V77" s="57"/>
      <c r="W77" s="74"/>
      <c r="X77" s="34"/>
      <c r="Y77" s="14"/>
    </row>
    <row r="78" spans="1:25" ht="15.75">
      <c r="A78" s="15">
        <v>4</v>
      </c>
      <c r="B78" s="25" t="s">
        <v>95</v>
      </c>
      <c r="C78" s="12" t="s">
        <v>96</v>
      </c>
      <c r="D78" s="12" t="s">
        <v>97</v>
      </c>
      <c r="E78" s="12">
        <v>35023</v>
      </c>
      <c r="F78" s="13" t="s">
        <v>23</v>
      </c>
      <c r="G78" s="12"/>
      <c r="H78" s="13">
        <v>30</v>
      </c>
      <c r="I78" s="13">
        <v>34</v>
      </c>
      <c r="J78" s="37">
        <v>37</v>
      </c>
      <c r="K78" s="42">
        <f t="shared" si="10"/>
        <v>101</v>
      </c>
      <c r="L78" s="34">
        <v>34</v>
      </c>
      <c r="M78" s="13">
        <v>38</v>
      </c>
      <c r="N78" s="19">
        <v>36</v>
      </c>
      <c r="O78" s="50">
        <f t="shared" si="11"/>
        <v>108</v>
      </c>
      <c r="P78" s="62">
        <f t="shared" si="12"/>
        <v>209</v>
      </c>
      <c r="Q78" s="34">
        <v>29</v>
      </c>
      <c r="R78" s="13">
        <v>32</v>
      </c>
      <c r="S78" s="19">
        <v>37</v>
      </c>
      <c r="T78" s="50">
        <f>SUM(Q78:S78)</f>
        <v>98</v>
      </c>
      <c r="U78" s="67">
        <f>SUM(K78+O78+T78)</f>
        <v>307</v>
      </c>
      <c r="V78" s="57"/>
      <c r="W78" s="74">
        <f>SUM(U78+V78)</f>
        <v>307</v>
      </c>
      <c r="X78" s="34">
        <f t="shared" si="13"/>
        <v>9</v>
      </c>
      <c r="Y78" s="14">
        <f>W78/9</f>
        <v>34.111111111111114</v>
      </c>
    </row>
    <row r="79" spans="1:25" ht="15.75">
      <c r="A79" s="15">
        <v>5</v>
      </c>
      <c r="B79" s="25" t="s">
        <v>91</v>
      </c>
      <c r="C79" s="12" t="s">
        <v>92</v>
      </c>
      <c r="D79" s="12" t="s">
        <v>118</v>
      </c>
      <c r="E79" s="12">
        <v>4072</v>
      </c>
      <c r="F79" s="13" t="s">
        <v>23</v>
      </c>
      <c r="G79" s="12"/>
      <c r="H79" s="13">
        <v>37</v>
      </c>
      <c r="I79" s="13">
        <v>36</v>
      </c>
      <c r="J79" s="37">
        <v>35</v>
      </c>
      <c r="K79" s="42">
        <f t="shared" si="10"/>
        <v>108</v>
      </c>
      <c r="L79" s="34">
        <v>33</v>
      </c>
      <c r="M79" s="13">
        <v>38</v>
      </c>
      <c r="N79" s="19">
        <v>31</v>
      </c>
      <c r="O79" s="50">
        <f t="shared" si="11"/>
        <v>102</v>
      </c>
      <c r="P79" s="62">
        <f t="shared" si="12"/>
        <v>210</v>
      </c>
      <c r="Q79" s="34">
        <v>40</v>
      </c>
      <c r="R79" s="13">
        <v>31</v>
      </c>
      <c r="S79" s="19">
        <v>33</v>
      </c>
      <c r="T79" s="50">
        <f>SUM(Q79:S79)</f>
        <v>104</v>
      </c>
      <c r="U79" s="67">
        <f>SUM(K79+O79+T79)</f>
        <v>314</v>
      </c>
      <c r="V79" s="57"/>
      <c r="W79" s="74">
        <f>SUM(U79+V79)</f>
        <v>314</v>
      </c>
      <c r="X79" s="34">
        <f t="shared" si="13"/>
        <v>9</v>
      </c>
      <c r="Y79" s="14">
        <f>W79/9</f>
        <v>34.888888888888886</v>
      </c>
    </row>
    <row r="80" spans="1:25" ht="15.75">
      <c r="A80" s="15"/>
      <c r="B80" s="25"/>
      <c r="C80" s="12"/>
      <c r="D80" s="12"/>
      <c r="E80" s="12"/>
      <c r="F80" s="13"/>
      <c r="G80" s="12"/>
      <c r="H80" s="13"/>
      <c r="I80" s="13"/>
      <c r="J80" s="37"/>
      <c r="K80" s="42"/>
      <c r="L80" s="34"/>
      <c r="M80" s="13"/>
      <c r="N80" s="19"/>
      <c r="O80" s="50"/>
      <c r="P80" s="62"/>
      <c r="Q80" s="34"/>
      <c r="R80" s="13"/>
      <c r="S80" s="19"/>
      <c r="T80" s="50"/>
      <c r="U80" s="67"/>
      <c r="V80" s="57"/>
      <c r="W80" s="74"/>
      <c r="X80" s="34"/>
      <c r="Y80" s="14"/>
    </row>
    <row r="81" spans="1:25" ht="15.75">
      <c r="A81" s="15">
        <v>6</v>
      </c>
      <c r="B81" s="25" t="s">
        <v>93</v>
      </c>
      <c r="C81" s="12" t="s">
        <v>92</v>
      </c>
      <c r="D81" s="12" t="s">
        <v>94</v>
      </c>
      <c r="E81" s="12">
        <v>34103</v>
      </c>
      <c r="F81" s="13" t="s">
        <v>23</v>
      </c>
      <c r="G81" s="12"/>
      <c r="H81" s="13">
        <v>38</v>
      </c>
      <c r="I81" s="13">
        <v>38</v>
      </c>
      <c r="J81" s="37">
        <v>30</v>
      </c>
      <c r="K81" s="42">
        <f t="shared" si="10"/>
        <v>106</v>
      </c>
      <c r="L81" s="34">
        <v>38</v>
      </c>
      <c r="M81" s="13">
        <v>37</v>
      </c>
      <c r="N81" s="19">
        <v>37</v>
      </c>
      <c r="O81" s="50">
        <f t="shared" si="11"/>
        <v>112</v>
      </c>
      <c r="P81" s="62">
        <f t="shared" si="12"/>
        <v>218</v>
      </c>
      <c r="Q81" s="34"/>
      <c r="R81" s="13"/>
      <c r="S81" s="19"/>
      <c r="T81" s="50"/>
      <c r="U81" s="67"/>
      <c r="V81" s="57"/>
      <c r="W81" s="74">
        <f>P81</f>
        <v>218</v>
      </c>
      <c r="X81" s="34">
        <f t="shared" si="13"/>
        <v>8</v>
      </c>
      <c r="Y81" s="14">
        <f>$W$81/6</f>
        <v>36.333333333333336</v>
      </c>
    </row>
    <row r="82" spans="1:25" ht="15.75">
      <c r="A82" s="15">
        <v>7</v>
      </c>
      <c r="B82" s="25" t="s">
        <v>220</v>
      </c>
      <c r="C82" s="12" t="s">
        <v>41</v>
      </c>
      <c r="D82" s="12" t="s">
        <v>100</v>
      </c>
      <c r="E82" s="12">
        <v>34570</v>
      </c>
      <c r="F82" s="13" t="s">
        <v>23</v>
      </c>
      <c r="G82" s="12"/>
      <c r="H82" s="13">
        <v>32</v>
      </c>
      <c r="I82" s="13">
        <v>38</v>
      </c>
      <c r="J82" s="37">
        <v>33</v>
      </c>
      <c r="K82" s="42">
        <f t="shared" si="10"/>
        <v>103</v>
      </c>
      <c r="L82" s="34">
        <v>36</v>
      </c>
      <c r="M82" s="13">
        <v>38</v>
      </c>
      <c r="N82" s="19">
        <v>42</v>
      </c>
      <c r="O82" s="50">
        <f t="shared" si="11"/>
        <v>116</v>
      </c>
      <c r="P82" s="62">
        <f t="shared" si="12"/>
        <v>219</v>
      </c>
      <c r="Q82" s="34"/>
      <c r="R82" s="13"/>
      <c r="S82" s="19"/>
      <c r="T82" s="50"/>
      <c r="U82" s="67"/>
      <c r="V82" s="57"/>
      <c r="W82" s="74">
        <f>P82</f>
        <v>219</v>
      </c>
      <c r="X82" s="34">
        <f t="shared" si="13"/>
        <v>10</v>
      </c>
      <c r="Y82" s="14">
        <f>$W$82/6</f>
        <v>36.5</v>
      </c>
    </row>
    <row r="83" spans="1:25" ht="15.75">
      <c r="A83" s="15">
        <v>8</v>
      </c>
      <c r="B83" s="25" t="s">
        <v>101</v>
      </c>
      <c r="C83" s="12" t="s">
        <v>102</v>
      </c>
      <c r="D83" s="12" t="s">
        <v>103</v>
      </c>
      <c r="E83" s="12">
        <v>4203</v>
      </c>
      <c r="F83" s="13" t="s">
        <v>23</v>
      </c>
      <c r="G83" s="12"/>
      <c r="H83" s="13">
        <v>42</v>
      </c>
      <c r="I83" s="13">
        <v>38</v>
      </c>
      <c r="J83" s="37">
        <v>31</v>
      </c>
      <c r="K83" s="42">
        <f t="shared" si="10"/>
        <v>111</v>
      </c>
      <c r="L83" s="34">
        <v>37</v>
      </c>
      <c r="M83" s="13">
        <v>37</v>
      </c>
      <c r="N83" s="19">
        <v>35</v>
      </c>
      <c r="O83" s="50">
        <f t="shared" si="11"/>
        <v>109</v>
      </c>
      <c r="P83" s="62">
        <f t="shared" si="12"/>
        <v>220</v>
      </c>
      <c r="Q83" s="34"/>
      <c r="R83" s="13"/>
      <c r="S83" s="19"/>
      <c r="T83" s="50"/>
      <c r="U83" s="67"/>
      <c r="V83" s="57"/>
      <c r="W83" s="74">
        <f>P83</f>
        <v>220</v>
      </c>
      <c r="X83" s="34">
        <f t="shared" si="13"/>
        <v>11</v>
      </c>
      <c r="Y83" s="14">
        <f>W83/6</f>
        <v>36.666666666666664</v>
      </c>
    </row>
    <row r="84" spans="1:25" ht="15.75">
      <c r="A84" s="15">
        <v>9</v>
      </c>
      <c r="B84" s="25" t="s">
        <v>216</v>
      </c>
      <c r="C84" s="12" t="s">
        <v>217</v>
      </c>
      <c r="D84" s="12" t="s">
        <v>34</v>
      </c>
      <c r="E84" s="12">
        <v>35398</v>
      </c>
      <c r="F84" s="13" t="s">
        <v>23</v>
      </c>
      <c r="G84" s="12"/>
      <c r="H84" s="13">
        <v>38</v>
      </c>
      <c r="I84" s="13">
        <v>36</v>
      </c>
      <c r="J84" s="37">
        <v>35</v>
      </c>
      <c r="K84" s="42">
        <f t="shared" si="10"/>
        <v>109</v>
      </c>
      <c r="L84" s="34">
        <v>34</v>
      </c>
      <c r="M84" s="13">
        <v>36</v>
      </c>
      <c r="N84" s="19">
        <v>46</v>
      </c>
      <c r="O84" s="50">
        <f t="shared" si="11"/>
        <v>116</v>
      </c>
      <c r="P84" s="62">
        <f t="shared" si="12"/>
        <v>225</v>
      </c>
      <c r="Q84" s="34"/>
      <c r="R84" s="13"/>
      <c r="S84" s="19"/>
      <c r="T84" s="50"/>
      <c r="U84" s="67"/>
      <c r="V84" s="57"/>
      <c r="W84" s="74">
        <f>P84</f>
        <v>225</v>
      </c>
      <c r="X84" s="34">
        <f t="shared" si="13"/>
        <v>12</v>
      </c>
      <c r="Y84" s="14">
        <f>W84/6</f>
        <v>37.5</v>
      </c>
    </row>
    <row r="85" spans="1:23" s="5" customFormat="1" ht="15.75">
      <c r="A85" s="103"/>
      <c r="B85" s="81"/>
      <c r="H85" s="95"/>
      <c r="I85" s="95"/>
      <c r="J85" s="95"/>
      <c r="L85" s="95"/>
      <c r="M85" s="95"/>
      <c r="N85" s="95"/>
      <c r="P85" s="87"/>
      <c r="Q85" s="95"/>
      <c r="R85" s="95"/>
      <c r="S85" s="95"/>
      <c r="U85" s="87"/>
      <c r="W85" s="88"/>
    </row>
    <row r="86" spans="1:26" ht="15.75">
      <c r="A86" s="5"/>
      <c r="B86" s="81"/>
      <c r="C86" s="5"/>
      <c r="D86" s="5"/>
      <c r="E86" s="5"/>
      <c r="F86" s="5"/>
      <c r="G86" s="5"/>
      <c r="H86" s="95"/>
      <c r="I86" s="95"/>
      <c r="J86" s="95"/>
      <c r="K86" s="84"/>
      <c r="L86" s="95"/>
      <c r="M86" s="95"/>
      <c r="N86" s="95"/>
      <c r="O86" s="6"/>
      <c r="P86" s="85"/>
      <c r="Q86" s="95"/>
      <c r="R86" s="95"/>
      <c r="S86" s="95"/>
      <c r="T86" s="6"/>
      <c r="U86" s="85"/>
      <c r="V86" s="5"/>
      <c r="W86" s="86"/>
      <c r="X86" s="5"/>
      <c r="Y86" s="5"/>
      <c r="Z86" s="5"/>
    </row>
    <row r="87" spans="6:26" ht="15">
      <c r="F87" s="5"/>
      <c r="G87" s="5"/>
      <c r="H87" s="95"/>
      <c r="I87" s="95"/>
      <c r="J87" s="95"/>
      <c r="K87" s="92"/>
      <c r="L87" s="95"/>
      <c r="M87" s="95"/>
      <c r="N87" s="95"/>
      <c r="O87" s="5"/>
      <c r="P87" s="87"/>
      <c r="Q87" s="95"/>
      <c r="R87" s="95"/>
      <c r="S87" s="95"/>
      <c r="T87" s="5"/>
      <c r="U87" s="87"/>
      <c r="V87" s="5"/>
      <c r="W87" s="88"/>
      <c r="X87" s="5"/>
      <c r="Y87" s="5"/>
      <c r="Z87" s="5"/>
    </row>
    <row r="88" spans="1:26" ht="18">
      <c r="A88" s="16" t="s">
        <v>269</v>
      </c>
      <c r="F88" s="5"/>
      <c r="G88" s="5"/>
      <c r="H88" s="95"/>
      <c r="I88" s="95"/>
      <c r="J88" s="95"/>
      <c r="K88" s="5"/>
      <c r="L88" s="95"/>
      <c r="M88" s="95"/>
      <c r="N88" s="95"/>
      <c r="O88" s="5"/>
      <c r="P88" s="87"/>
      <c r="Q88" s="95"/>
      <c r="R88" s="95"/>
      <c r="S88" s="95"/>
      <c r="T88" s="5"/>
      <c r="U88" s="87"/>
      <c r="V88" s="5"/>
      <c r="W88" s="88"/>
      <c r="X88" s="5"/>
      <c r="Y88" s="5"/>
      <c r="Z88" s="5"/>
    </row>
    <row r="89" spans="1:26" ht="15.75">
      <c r="A89" s="1"/>
      <c r="F89" s="5"/>
      <c r="G89" s="5"/>
      <c r="H89" s="95"/>
      <c r="I89" s="95"/>
      <c r="J89" s="95"/>
      <c r="K89" s="5"/>
      <c r="L89" s="95"/>
      <c r="M89" s="95"/>
      <c r="N89" s="95"/>
      <c r="O89" s="5"/>
      <c r="P89" s="87"/>
      <c r="Q89" s="95"/>
      <c r="R89" s="95"/>
      <c r="S89" s="95"/>
      <c r="T89" s="5"/>
      <c r="U89" s="87"/>
      <c r="V89" s="5"/>
      <c r="W89" s="88"/>
      <c r="X89" s="5"/>
      <c r="Y89" s="5"/>
      <c r="Z89" s="5"/>
    </row>
    <row r="90" spans="1:25" ht="15.75">
      <c r="A90" s="31"/>
      <c r="B90" s="79" t="str">
        <f>B32</f>
        <v>Name</v>
      </c>
      <c r="C90" s="27" t="str">
        <f>C32</f>
        <v>Vorname</v>
      </c>
      <c r="D90" s="27" t="str">
        <f>D32</f>
        <v>Verein</v>
      </c>
      <c r="E90" s="32" t="str">
        <f>E32</f>
        <v>Pass-Nr.</v>
      </c>
      <c r="F90" s="26"/>
      <c r="G90" s="26"/>
      <c r="H90" s="28" t="s">
        <v>4</v>
      </c>
      <c r="I90" s="28" t="s">
        <v>5</v>
      </c>
      <c r="J90" s="28" t="s">
        <v>6</v>
      </c>
      <c r="K90" s="89" t="s">
        <v>15</v>
      </c>
      <c r="L90" s="28" t="s">
        <v>7</v>
      </c>
      <c r="M90" s="28" t="s">
        <v>8</v>
      </c>
      <c r="N90" s="28" t="s">
        <v>9</v>
      </c>
      <c r="O90" s="90" t="s">
        <v>16</v>
      </c>
      <c r="P90" s="91" t="s">
        <v>17</v>
      </c>
      <c r="Q90" s="28" t="s">
        <v>10</v>
      </c>
      <c r="R90" s="28" t="s">
        <v>11</v>
      </c>
      <c r="S90" s="28" t="s">
        <v>12</v>
      </c>
      <c r="T90" s="90" t="s">
        <v>18</v>
      </c>
      <c r="U90" s="91" t="s">
        <v>19</v>
      </c>
      <c r="V90" s="26" t="s">
        <v>13</v>
      </c>
      <c r="W90" s="32" t="s">
        <v>0</v>
      </c>
      <c r="X90" s="26" t="s">
        <v>14</v>
      </c>
      <c r="Y90" s="26" t="s">
        <v>1</v>
      </c>
    </row>
    <row r="91" spans="1:25" ht="15">
      <c r="A91" s="21"/>
      <c r="B91" s="80"/>
      <c r="C91" s="21"/>
      <c r="D91" s="21"/>
      <c r="E91" s="21"/>
      <c r="F91" s="12"/>
      <c r="G91" s="12"/>
      <c r="H91" s="13"/>
      <c r="I91" s="13"/>
      <c r="J91" s="37"/>
      <c r="K91" s="44"/>
      <c r="L91" s="34"/>
      <c r="M91" s="13"/>
      <c r="N91" s="19"/>
      <c r="O91" s="52"/>
      <c r="P91" s="63"/>
      <c r="Q91" s="34"/>
      <c r="R91" s="13"/>
      <c r="S91" s="19"/>
      <c r="T91" s="52"/>
      <c r="U91" s="69"/>
      <c r="V91" s="11"/>
      <c r="W91" s="75"/>
      <c r="X91" s="17"/>
      <c r="Y91" s="12"/>
    </row>
    <row r="92" spans="1:25" ht="15.75">
      <c r="A92" s="15">
        <v>1</v>
      </c>
      <c r="B92" s="25" t="s">
        <v>70</v>
      </c>
      <c r="C92" s="97" t="s">
        <v>71</v>
      </c>
      <c r="D92" s="97" t="s">
        <v>42</v>
      </c>
      <c r="E92" s="97">
        <v>50457</v>
      </c>
      <c r="F92" s="98" t="s">
        <v>24</v>
      </c>
      <c r="G92" s="12"/>
      <c r="H92" s="13">
        <v>28</v>
      </c>
      <c r="I92" s="13">
        <v>30</v>
      </c>
      <c r="J92" s="37">
        <v>28</v>
      </c>
      <c r="K92" s="42">
        <f>SUM(H92:J92)</f>
        <v>86</v>
      </c>
      <c r="L92" s="34">
        <v>30</v>
      </c>
      <c r="M92" s="13">
        <v>31</v>
      </c>
      <c r="N92" s="19">
        <v>31</v>
      </c>
      <c r="O92" s="50">
        <f>SUM(L92:N92)</f>
        <v>92</v>
      </c>
      <c r="P92" s="62">
        <f>SUM(O92,K92)</f>
        <v>178</v>
      </c>
      <c r="Q92" s="34">
        <v>33</v>
      </c>
      <c r="R92" s="13">
        <v>28</v>
      </c>
      <c r="S92" s="19">
        <v>28</v>
      </c>
      <c r="T92" s="50">
        <f aca="true" t="shared" si="14" ref="T92:T109">SUM(Q92:S92)</f>
        <v>89</v>
      </c>
      <c r="U92" s="67">
        <f aca="true" t="shared" si="15" ref="U92:U109">SUM(K92+O92+T92)</f>
        <v>267</v>
      </c>
      <c r="V92" s="57">
        <v>29</v>
      </c>
      <c r="W92" s="74">
        <f aca="true" t="shared" si="16" ref="W92:W109">SUM(U92+V92)</f>
        <v>296</v>
      </c>
      <c r="X92" s="34">
        <f>MAX(H92:J92,L92:N92,Q92:S92,V92)-MIN(H92:J92,L92:N92,Q92:S92,V92)</f>
        <v>5</v>
      </c>
      <c r="Y92" s="14">
        <f>W92/10</f>
        <v>29.6</v>
      </c>
    </row>
    <row r="93" spans="1:25" ht="15.75">
      <c r="A93" s="15">
        <v>2</v>
      </c>
      <c r="B93" s="25" t="s">
        <v>125</v>
      </c>
      <c r="C93" s="12" t="s">
        <v>44</v>
      </c>
      <c r="D93" s="12" t="s">
        <v>126</v>
      </c>
      <c r="E93" s="12">
        <v>70484</v>
      </c>
      <c r="F93" s="13" t="s">
        <v>24</v>
      </c>
      <c r="G93" s="12"/>
      <c r="H93" s="13">
        <v>26</v>
      </c>
      <c r="I93" s="13">
        <v>28</v>
      </c>
      <c r="J93" s="37">
        <v>30</v>
      </c>
      <c r="K93" s="42">
        <f aca="true" t="shared" si="17" ref="K93:K125">SUM(H93:J93)</f>
        <v>84</v>
      </c>
      <c r="L93" s="34">
        <v>30</v>
      </c>
      <c r="M93" s="13">
        <v>32</v>
      </c>
      <c r="N93" s="19">
        <v>30</v>
      </c>
      <c r="O93" s="50">
        <f aca="true" t="shared" si="18" ref="O93:O125">SUM(L93:N93)</f>
        <v>92</v>
      </c>
      <c r="P93" s="62">
        <f aca="true" t="shared" si="19" ref="P93:P125">SUM(O93,K93)</f>
        <v>176</v>
      </c>
      <c r="Q93" s="34">
        <v>32</v>
      </c>
      <c r="R93" s="13">
        <v>33</v>
      </c>
      <c r="S93" s="19">
        <v>28</v>
      </c>
      <c r="T93" s="50">
        <f t="shared" si="14"/>
        <v>93</v>
      </c>
      <c r="U93" s="67">
        <f t="shared" si="15"/>
        <v>269</v>
      </c>
      <c r="V93" s="57">
        <v>30</v>
      </c>
      <c r="W93" s="74">
        <f t="shared" si="16"/>
        <v>299</v>
      </c>
      <c r="X93" s="34">
        <f aca="true" t="shared" si="20" ref="X93:X125">MAX(H93:J93,L93:N93,Q93:S93,V93)-MIN(H93:J93,L93:N93,Q93:S93,V93)</f>
        <v>7</v>
      </c>
      <c r="Y93" s="14">
        <f>W93/10</f>
        <v>29.9</v>
      </c>
    </row>
    <row r="94" spans="1:25" ht="15.75">
      <c r="A94" s="15">
        <v>3</v>
      </c>
      <c r="B94" s="25" t="s">
        <v>113</v>
      </c>
      <c r="C94" s="12" t="s">
        <v>114</v>
      </c>
      <c r="D94" s="12" t="s">
        <v>90</v>
      </c>
      <c r="E94" s="12">
        <v>34823</v>
      </c>
      <c r="F94" s="13" t="s">
        <v>24</v>
      </c>
      <c r="G94" s="12"/>
      <c r="H94" s="13">
        <v>31</v>
      </c>
      <c r="I94" s="13">
        <v>32</v>
      </c>
      <c r="J94" s="37">
        <v>30</v>
      </c>
      <c r="K94" s="42">
        <f t="shared" si="17"/>
        <v>93</v>
      </c>
      <c r="L94" s="34">
        <v>30</v>
      </c>
      <c r="M94" s="13">
        <v>26</v>
      </c>
      <c r="N94" s="19">
        <v>31</v>
      </c>
      <c r="O94" s="50">
        <f t="shared" si="18"/>
        <v>87</v>
      </c>
      <c r="P94" s="62">
        <f t="shared" si="19"/>
        <v>180</v>
      </c>
      <c r="Q94" s="34">
        <v>29</v>
      </c>
      <c r="R94" s="13">
        <v>32</v>
      </c>
      <c r="S94" s="19">
        <v>30</v>
      </c>
      <c r="T94" s="50">
        <f t="shared" si="14"/>
        <v>91</v>
      </c>
      <c r="U94" s="67">
        <f t="shared" si="15"/>
        <v>271</v>
      </c>
      <c r="V94" s="57">
        <v>33</v>
      </c>
      <c r="W94" s="74">
        <f t="shared" si="16"/>
        <v>304</v>
      </c>
      <c r="X94" s="34">
        <f t="shared" si="20"/>
        <v>7</v>
      </c>
      <c r="Y94" s="14">
        <f>W94/10</f>
        <v>30.4</v>
      </c>
    </row>
    <row r="95" spans="1:25" ht="15.75">
      <c r="A95" s="15"/>
      <c r="B95" s="25"/>
      <c r="C95" s="12"/>
      <c r="D95" s="12"/>
      <c r="E95" s="12"/>
      <c r="F95" s="13"/>
      <c r="G95" s="12"/>
      <c r="H95" s="13"/>
      <c r="I95" s="13"/>
      <c r="J95" s="37"/>
      <c r="K95" s="42"/>
      <c r="L95" s="34"/>
      <c r="M95" s="13"/>
      <c r="N95" s="19"/>
      <c r="O95" s="50"/>
      <c r="P95" s="62"/>
      <c r="Q95" s="34"/>
      <c r="R95" s="13"/>
      <c r="S95" s="19"/>
      <c r="T95" s="50"/>
      <c r="U95" s="67"/>
      <c r="V95" s="57"/>
      <c r="W95" s="74"/>
      <c r="X95" s="34"/>
      <c r="Y95" s="14"/>
    </row>
    <row r="96" spans="1:25" ht="15.75">
      <c r="A96" s="15">
        <v>4</v>
      </c>
      <c r="B96" s="25" t="s">
        <v>143</v>
      </c>
      <c r="C96" s="12" t="s">
        <v>144</v>
      </c>
      <c r="D96" s="12" t="s">
        <v>82</v>
      </c>
      <c r="E96" s="12">
        <v>5581</v>
      </c>
      <c r="F96" s="13" t="s">
        <v>24</v>
      </c>
      <c r="G96" s="12"/>
      <c r="H96" s="13">
        <v>29</v>
      </c>
      <c r="I96" s="13">
        <v>29</v>
      </c>
      <c r="J96" s="37">
        <v>30</v>
      </c>
      <c r="K96" s="42">
        <f t="shared" si="17"/>
        <v>88</v>
      </c>
      <c r="L96" s="34">
        <v>33</v>
      </c>
      <c r="M96" s="13">
        <v>29</v>
      </c>
      <c r="N96" s="19">
        <v>31</v>
      </c>
      <c r="O96" s="50">
        <f t="shared" si="18"/>
        <v>93</v>
      </c>
      <c r="P96" s="62">
        <f t="shared" si="19"/>
        <v>181</v>
      </c>
      <c r="Q96" s="34">
        <v>29</v>
      </c>
      <c r="R96" s="13">
        <v>32</v>
      </c>
      <c r="S96" s="19">
        <v>30</v>
      </c>
      <c r="T96" s="50">
        <f t="shared" si="14"/>
        <v>91</v>
      </c>
      <c r="U96" s="67">
        <f t="shared" si="15"/>
        <v>272</v>
      </c>
      <c r="V96" s="57"/>
      <c r="W96" s="116">
        <f t="shared" si="16"/>
        <v>272</v>
      </c>
      <c r="X96" s="34">
        <f t="shared" si="20"/>
        <v>4</v>
      </c>
      <c r="Y96" s="14">
        <f>W96/9</f>
        <v>30.22222222222222</v>
      </c>
    </row>
    <row r="97" spans="1:25" ht="15.75">
      <c r="A97" s="15">
        <v>5</v>
      </c>
      <c r="B97" s="25" t="s">
        <v>112</v>
      </c>
      <c r="C97" s="12" t="s">
        <v>55</v>
      </c>
      <c r="D97" s="12" t="s">
        <v>87</v>
      </c>
      <c r="E97" s="12">
        <v>18249</v>
      </c>
      <c r="F97" s="13" t="s">
        <v>24</v>
      </c>
      <c r="G97" s="12"/>
      <c r="H97" s="13">
        <v>32</v>
      </c>
      <c r="I97" s="13">
        <v>30</v>
      </c>
      <c r="J97" s="37">
        <v>29</v>
      </c>
      <c r="K97" s="42">
        <f t="shared" si="17"/>
        <v>91</v>
      </c>
      <c r="L97" s="34">
        <v>29</v>
      </c>
      <c r="M97" s="13">
        <v>33</v>
      </c>
      <c r="N97" s="19">
        <v>29</v>
      </c>
      <c r="O97" s="50">
        <f t="shared" si="18"/>
        <v>91</v>
      </c>
      <c r="P97" s="62">
        <f t="shared" si="19"/>
        <v>182</v>
      </c>
      <c r="Q97" s="34">
        <v>30</v>
      </c>
      <c r="R97" s="13">
        <v>34</v>
      </c>
      <c r="S97" s="19">
        <v>31</v>
      </c>
      <c r="T97" s="50">
        <f t="shared" si="14"/>
        <v>95</v>
      </c>
      <c r="U97" s="67">
        <f t="shared" si="15"/>
        <v>277</v>
      </c>
      <c r="V97" s="57"/>
      <c r="W97" s="116">
        <f t="shared" si="16"/>
        <v>277</v>
      </c>
      <c r="X97" s="34">
        <f t="shared" si="20"/>
        <v>5</v>
      </c>
      <c r="Y97" s="14">
        <f aca="true" t="shared" si="21" ref="Y97:Y109">W97/9</f>
        <v>30.77777777777778</v>
      </c>
    </row>
    <row r="98" spans="1:25" ht="15.75">
      <c r="A98" s="15">
        <v>6</v>
      </c>
      <c r="B98" s="25" t="s">
        <v>236</v>
      </c>
      <c r="C98" s="12" t="s">
        <v>50</v>
      </c>
      <c r="D98" s="12" t="s">
        <v>230</v>
      </c>
      <c r="E98" s="12">
        <v>12064</v>
      </c>
      <c r="F98" s="13" t="s">
        <v>24</v>
      </c>
      <c r="G98" s="12"/>
      <c r="H98" s="13">
        <v>25</v>
      </c>
      <c r="I98" s="13">
        <v>32</v>
      </c>
      <c r="J98" s="37">
        <v>27</v>
      </c>
      <c r="K98" s="42">
        <f t="shared" si="17"/>
        <v>84</v>
      </c>
      <c r="L98" s="34">
        <v>33</v>
      </c>
      <c r="M98" s="13">
        <v>29</v>
      </c>
      <c r="N98" s="19">
        <v>34</v>
      </c>
      <c r="O98" s="50">
        <f t="shared" si="18"/>
        <v>96</v>
      </c>
      <c r="P98" s="62">
        <f t="shared" si="19"/>
        <v>180</v>
      </c>
      <c r="Q98" s="34">
        <v>33</v>
      </c>
      <c r="R98" s="13">
        <v>27</v>
      </c>
      <c r="S98" s="19">
        <v>37</v>
      </c>
      <c r="T98" s="50">
        <f t="shared" si="14"/>
        <v>97</v>
      </c>
      <c r="U98" s="67">
        <f t="shared" si="15"/>
        <v>277</v>
      </c>
      <c r="V98" s="57"/>
      <c r="W98" s="116">
        <f t="shared" si="16"/>
        <v>277</v>
      </c>
      <c r="X98" s="34">
        <f t="shared" si="20"/>
        <v>12</v>
      </c>
      <c r="Y98" s="14">
        <f t="shared" si="21"/>
        <v>30.77777777777778</v>
      </c>
    </row>
    <row r="99" spans="1:25" ht="15.75">
      <c r="A99" s="15">
        <v>7</v>
      </c>
      <c r="B99" s="25" t="s">
        <v>225</v>
      </c>
      <c r="C99" s="12" t="s">
        <v>265</v>
      </c>
      <c r="D99" s="12" t="s">
        <v>73</v>
      </c>
      <c r="E99" s="12">
        <v>95287</v>
      </c>
      <c r="F99" s="13" t="s">
        <v>24</v>
      </c>
      <c r="G99" s="12"/>
      <c r="H99" s="13">
        <v>33</v>
      </c>
      <c r="I99" s="13">
        <v>31</v>
      </c>
      <c r="J99" s="37">
        <v>31</v>
      </c>
      <c r="K99" s="42">
        <f t="shared" si="17"/>
        <v>95</v>
      </c>
      <c r="L99" s="34">
        <v>29</v>
      </c>
      <c r="M99" s="13">
        <v>33</v>
      </c>
      <c r="N99" s="19">
        <v>33</v>
      </c>
      <c r="O99" s="50">
        <f t="shared" si="18"/>
        <v>95</v>
      </c>
      <c r="P99" s="62">
        <f t="shared" si="19"/>
        <v>190</v>
      </c>
      <c r="Q99" s="34">
        <v>30</v>
      </c>
      <c r="R99" s="13">
        <v>29</v>
      </c>
      <c r="S99" s="19">
        <v>30</v>
      </c>
      <c r="T99" s="50">
        <f t="shared" si="14"/>
        <v>89</v>
      </c>
      <c r="U99" s="67">
        <f t="shared" si="15"/>
        <v>279</v>
      </c>
      <c r="V99" s="57"/>
      <c r="W99" s="116">
        <f t="shared" si="16"/>
        <v>279</v>
      </c>
      <c r="X99" s="34">
        <f t="shared" si="20"/>
        <v>4</v>
      </c>
      <c r="Y99" s="14">
        <f t="shared" si="21"/>
        <v>31</v>
      </c>
    </row>
    <row r="100" spans="1:25" ht="15.75">
      <c r="A100" s="15">
        <v>8</v>
      </c>
      <c r="B100" s="25" t="s">
        <v>68</v>
      </c>
      <c r="C100" s="97" t="s">
        <v>69</v>
      </c>
      <c r="D100" s="97" t="s">
        <v>42</v>
      </c>
      <c r="E100" s="12">
        <v>151</v>
      </c>
      <c r="F100" s="98" t="s">
        <v>24</v>
      </c>
      <c r="G100" s="12"/>
      <c r="H100" s="13">
        <v>31</v>
      </c>
      <c r="I100" s="13">
        <v>30</v>
      </c>
      <c r="J100" s="37">
        <v>30</v>
      </c>
      <c r="K100" s="42">
        <f t="shared" si="17"/>
        <v>91</v>
      </c>
      <c r="L100" s="34">
        <v>32</v>
      </c>
      <c r="M100" s="13">
        <v>32</v>
      </c>
      <c r="N100" s="19">
        <v>33</v>
      </c>
      <c r="O100" s="50">
        <f t="shared" si="18"/>
        <v>97</v>
      </c>
      <c r="P100" s="62">
        <f t="shared" si="19"/>
        <v>188</v>
      </c>
      <c r="Q100" s="34">
        <v>31</v>
      </c>
      <c r="R100" s="13">
        <v>28</v>
      </c>
      <c r="S100" s="19">
        <v>32</v>
      </c>
      <c r="T100" s="50">
        <f t="shared" si="14"/>
        <v>91</v>
      </c>
      <c r="U100" s="67">
        <f t="shared" si="15"/>
        <v>279</v>
      </c>
      <c r="V100" s="57"/>
      <c r="W100" s="116">
        <f t="shared" si="16"/>
        <v>279</v>
      </c>
      <c r="X100" s="34">
        <f t="shared" si="20"/>
        <v>5</v>
      </c>
      <c r="Y100" s="14">
        <f t="shared" si="21"/>
        <v>31</v>
      </c>
    </row>
    <row r="101" spans="1:25" ht="15.75">
      <c r="A101" s="15">
        <v>9</v>
      </c>
      <c r="B101" s="25" t="s">
        <v>127</v>
      </c>
      <c r="C101" s="12" t="s">
        <v>84</v>
      </c>
      <c r="D101" s="12" t="s">
        <v>128</v>
      </c>
      <c r="E101" s="12">
        <v>4892</v>
      </c>
      <c r="F101" s="13" t="s">
        <v>24</v>
      </c>
      <c r="G101" s="12"/>
      <c r="H101" s="13">
        <v>31</v>
      </c>
      <c r="I101" s="13">
        <v>32</v>
      </c>
      <c r="J101" s="37">
        <v>31</v>
      </c>
      <c r="K101" s="42">
        <f>SUM(H101:J101)</f>
        <v>94</v>
      </c>
      <c r="L101" s="34">
        <v>30</v>
      </c>
      <c r="M101" s="13">
        <v>31</v>
      </c>
      <c r="N101" s="19">
        <v>33</v>
      </c>
      <c r="O101" s="50">
        <f>SUM(L101:N101)</f>
        <v>94</v>
      </c>
      <c r="P101" s="62">
        <f>SUM(O101,K101)</f>
        <v>188</v>
      </c>
      <c r="Q101" s="34">
        <v>33</v>
      </c>
      <c r="R101" s="13">
        <v>30</v>
      </c>
      <c r="S101" s="19">
        <v>29</v>
      </c>
      <c r="T101" s="50">
        <f>SUM(Q101:S101)</f>
        <v>92</v>
      </c>
      <c r="U101" s="67">
        <f>SUM(K101+O101+T101)</f>
        <v>280</v>
      </c>
      <c r="V101" s="57"/>
      <c r="W101" s="116">
        <f>SUM(U101+V101)</f>
        <v>280</v>
      </c>
      <c r="X101" s="34">
        <f>MAX(H101:J101,L101:N101,Q101:S101,V101)-MIN(H101:J101,L101:N101,Q101:S101,V101)</f>
        <v>4</v>
      </c>
      <c r="Y101" s="14">
        <f t="shared" si="21"/>
        <v>31.11111111111111</v>
      </c>
    </row>
    <row r="102" spans="1:25" ht="15.75">
      <c r="A102" s="15">
        <v>10</v>
      </c>
      <c r="B102" s="25" t="s">
        <v>115</v>
      </c>
      <c r="C102" s="12" t="s">
        <v>116</v>
      </c>
      <c r="D102" s="12" t="s">
        <v>90</v>
      </c>
      <c r="E102" s="12">
        <v>6331</v>
      </c>
      <c r="F102" s="13" t="s">
        <v>24</v>
      </c>
      <c r="G102" s="12"/>
      <c r="H102" s="13">
        <v>33</v>
      </c>
      <c r="I102" s="13">
        <v>31</v>
      </c>
      <c r="J102" s="37">
        <v>32</v>
      </c>
      <c r="K102" s="42">
        <f t="shared" si="17"/>
        <v>96</v>
      </c>
      <c r="L102" s="34">
        <v>28</v>
      </c>
      <c r="M102" s="13">
        <v>30</v>
      </c>
      <c r="N102" s="19">
        <v>33</v>
      </c>
      <c r="O102" s="50">
        <f t="shared" si="18"/>
        <v>91</v>
      </c>
      <c r="P102" s="62">
        <f t="shared" si="19"/>
        <v>187</v>
      </c>
      <c r="Q102" s="34">
        <v>32</v>
      </c>
      <c r="R102" s="13">
        <v>31</v>
      </c>
      <c r="S102" s="19">
        <v>30</v>
      </c>
      <c r="T102" s="50">
        <f t="shared" si="14"/>
        <v>93</v>
      </c>
      <c r="U102" s="67">
        <f t="shared" si="15"/>
        <v>280</v>
      </c>
      <c r="V102" s="57"/>
      <c r="W102" s="116">
        <f t="shared" si="16"/>
        <v>280</v>
      </c>
      <c r="X102" s="34">
        <f t="shared" si="20"/>
        <v>5</v>
      </c>
      <c r="Y102" s="14">
        <f t="shared" si="21"/>
        <v>31.11111111111111</v>
      </c>
    </row>
    <row r="103" spans="1:25" ht="15.75">
      <c r="A103" s="15">
        <v>11</v>
      </c>
      <c r="B103" s="25" t="s">
        <v>141</v>
      </c>
      <c r="C103" s="12" t="s">
        <v>142</v>
      </c>
      <c r="D103" s="12" t="s">
        <v>82</v>
      </c>
      <c r="E103" s="12">
        <v>22203</v>
      </c>
      <c r="F103" s="13" t="s">
        <v>24</v>
      </c>
      <c r="G103" s="12"/>
      <c r="H103" s="13">
        <v>29</v>
      </c>
      <c r="I103" s="13">
        <v>30</v>
      </c>
      <c r="J103" s="37">
        <v>27</v>
      </c>
      <c r="K103" s="42">
        <f t="shared" si="17"/>
        <v>86</v>
      </c>
      <c r="L103" s="34">
        <v>34</v>
      </c>
      <c r="M103" s="13">
        <v>35</v>
      </c>
      <c r="N103" s="19">
        <v>36</v>
      </c>
      <c r="O103" s="50">
        <f t="shared" si="18"/>
        <v>105</v>
      </c>
      <c r="P103" s="62">
        <f t="shared" si="19"/>
        <v>191</v>
      </c>
      <c r="Q103" s="34">
        <v>32</v>
      </c>
      <c r="R103" s="13">
        <v>29</v>
      </c>
      <c r="S103" s="19">
        <v>30</v>
      </c>
      <c r="T103" s="50">
        <f t="shared" si="14"/>
        <v>91</v>
      </c>
      <c r="U103" s="67">
        <f t="shared" si="15"/>
        <v>282</v>
      </c>
      <c r="V103" s="57"/>
      <c r="W103" s="116">
        <f t="shared" si="16"/>
        <v>282</v>
      </c>
      <c r="X103" s="34">
        <f t="shared" si="20"/>
        <v>9</v>
      </c>
      <c r="Y103" s="14">
        <f t="shared" si="21"/>
        <v>31.333333333333332</v>
      </c>
    </row>
    <row r="104" spans="1:25" ht="15.75">
      <c r="A104" s="15">
        <v>12</v>
      </c>
      <c r="B104" s="25" t="s">
        <v>104</v>
      </c>
      <c r="C104" s="12" t="s">
        <v>105</v>
      </c>
      <c r="D104" s="12" t="s">
        <v>34</v>
      </c>
      <c r="E104" s="12">
        <v>3508</v>
      </c>
      <c r="F104" s="13" t="s">
        <v>24</v>
      </c>
      <c r="G104" s="12"/>
      <c r="H104" s="13">
        <v>35</v>
      </c>
      <c r="I104" s="13">
        <v>29</v>
      </c>
      <c r="J104" s="37">
        <v>31</v>
      </c>
      <c r="K104" s="42">
        <f t="shared" si="17"/>
        <v>95</v>
      </c>
      <c r="L104" s="34">
        <v>33</v>
      </c>
      <c r="M104" s="13">
        <v>31</v>
      </c>
      <c r="N104" s="19">
        <v>30</v>
      </c>
      <c r="O104" s="50">
        <f t="shared" si="18"/>
        <v>94</v>
      </c>
      <c r="P104" s="62">
        <f t="shared" si="19"/>
        <v>189</v>
      </c>
      <c r="Q104" s="34">
        <v>34</v>
      </c>
      <c r="R104" s="13">
        <v>32</v>
      </c>
      <c r="S104" s="19">
        <v>28</v>
      </c>
      <c r="T104" s="50">
        <f t="shared" si="14"/>
        <v>94</v>
      </c>
      <c r="U104" s="67">
        <f t="shared" si="15"/>
        <v>283</v>
      </c>
      <c r="V104" s="57"/>
      <c r="W104" s="116">
        <f t="shared" si="16"/>
        <v>283</v>
      </c>
      <c r="X104" s="34">
        <f t="shared" si="20"/>
        <v>7</v>
      </c>
      <c r="Y104" s="14">
        <f t="shared" si="21"/>
        <v>31.444444444444443</v>
      </c>
    </row>
    <row r="105" spans="1:25" ht="15.75">
      <c r="A105" s="15">
        <v>13</v>
      </c>
      <c r="B105" s="25" t="s">
        <v>35</v>
      </c>
      <c r="C105" s="12" t="s">
        <v>122</v>
      </c>
      <c r="D105" s="12" t="s">
        <v>59</v>
      </c>
      <c r="E105" s="12">
        <v>33886</v>
      </c>
      <c r="F105" s="13" t="s">
        <v>24</v>
      </c>
      <c r="G105" s="12"/>
      <c r="H105" s="13">
        <v>29</v>
      </c>
      <c r="I105" s="13">
        <v>32</v>
      </c>
      <c r="J105" s="37">
        <v>31</v>
      </c>
      <c r="K105" s="42">
        <f t="shared" si="17"/>
        <v>92</v>
      </c>
      <c r="L105" s="34">
        <v>33</v>
      </c>
      <c r="M105" s="13">
        <v>33</v>
      </c>
      <c r="N105" s="19">
        <v>31</v>
      </c>
      <c r="O105" s="50">
        <f t="shared" si="18"/>
        <v>97</v>
      </c>
      <c r="P105" s="62">
        <f t="shared" si="19"/>
        <v>189</v>
      </c>
      <c r="Q105" s="34">
        <v>30</v>
      </c>
      <c r="R105" s="13">
        <v>32</v>
      </c>
      <c r="S105" s="19">
        <v>33</v>
      </c>
      <c r="T105" s="50">
        <f t="shared" si="14"/>
        <v>95</v>
      </c>
      <c r="U105" s="67">
        <f t="shared" si="15"/>
        <v>284</v>
      </c>
      <c r="V105" s="57"/>
      <c r="W105" s="116">
        <f t="shared" si="16"/>
        <v>284</v>
      </c>
      <c r="X105" s="34">
        <f t="shared" si="20"/>
        <v>4</v>
      </c>
      <c r="Y105" s="14">
        <f t="shared" si="21"/>
        <v>31.555555555555557</v>
      </c>
    </row>
    <row r="106" spans="1:25" ht="15.75">
      <c r="A106" s="15">
        <v>14</v>
      </c>
      <c r="B106" s="25" t="s">
        <v>91</v>
      </c>
      <c r="C106" s="12" t="s">
        <v>117</v>
      </c>
      <c r="D106" s="12" t="s">
        <v>118</v>
      </c>
      <c r="E106" s="12">
        <v>3756</v>
      </c>
      <c r="F106" s="13" t="s">
        <v>24</v>
      </c>
      <c r="G106" s="12"/>
      <c r="H106" s="13">
        <v>31</v>
      </c>
      <c r="I106" s="13">
        <v>32</v>
      </c>
      <c r="J106" s="37">
        <v>30</v>
      </c>
      <c r="K106" s="42">
        <f t="shared" si="17"/>
        <v>93</v>
      </c>
      <c r="L106" s="34">
        <v>35</v>
      </c>
      <c r="M106" s="13">
        <v>33</v>
      </c>
      <c r="N106" s="19">
        <v>29</v>
      </c>
      <c r="O106" s="50">
        <f t="shared" si="18"/>
        <v>97</v>
      </c>
      <c r="P106" s="62">
        <f t="shared" si="19"/>
        <v>190</v>
      </c>
      <c r="Q106" s="34">
        <v>33</v>
      </c>
      <c r="R106" s="13">
        <v>30</v>
      </c>
      <c r="S106" s="19">
        <v>34</v>
      </c>
      <c r="T106" s="50">
        <f t="shared" si="14"/>
        <v>97</v>
      </c>
      <c r="U106" s="67">
        <f t="shared" si="15"/>
        <v>287</v>
      </c>
      <c r="V106" s="57"/>
      <c r="W106" s="116">
        <f t="shared" si="16"/>
        <v>287</v>
      </c>
      <c r="X106" s="34">
        <f t="shared" si="20"/>
        <v>6</v>
      </c>
      <c r="Y106" s="14">
        <f t="shared" si="21"/>
        <v>31.88888888888889</v>
      </c>
    </row>
    <row r="107" spans="1:25" ht="15.75">
      <c r="A107" s="15">
        <v>15</v>
      </c>
      <c r="B107" s="25" t="s">
        <v>133</v>
      </c>
      <c r="C107" s="12" t="s">
        <v>69</v>
      </c>
      <c r="D107" s="12" t="s">
        <v>134</v>
      </c>
      <c r="E107" s="12">
        <v>36366</v>
      </c>
      <c r="F107" s="13" t="s">
        <v>24</v>
      </c>
      <c r="G107" s="12"/>
      <c r="H107" s="13">
        <v>31</v>
      </c>
      <c r="I107" s="13">
        <v>31</v>
      </c>
      <c r="J107" s="37">
        <v>32</v>
      </c>
      <c r="K107" s="42">
        <f t="shared" si="17"/>
        <v>94</v>
      </c>
      <c r="L107" s="34">
        <v>35</v>
      </c>
      <c r="M107" s="13">
        <v>31</v>
      </c>
      <c r="N107" s="19">
        <v>32</v>
      </c>
      <c r="O107" s="50">
        <f t="shared" si="18"/>
        <v>98</v>
      </c>
      <c r="P107" s="62">
        <f t="shared" si="19"/>
        <v>192</v>
      </c>
      <c r="Q107" s="34">
        <v>33</v>
      </c>
      <c r="R107" s="13">
        <v>31</v>
      </c>
      <c r="S107" s="19">
        <v>33</v>
      </c>
      <c r="T107" s="50">
        <f t="shared" si="14"/>
        <v>97</v>
      </c>
      <c r="U107" s="67">
        <f t="shared" si="15"/>
        <v>289</v>
      </c>
      <c r="V107" s="57"/>
      <c r="W107" s="116">
        <f t="shared" si="16"/>
        <v>289</v>
      </c>
      <c r="X107" s="34">
        <f t="shared" si="20"/>
        <v>4</v>
      </c>
      <c r="Y107" s="14">
        <f t="shared" si="21"/>
        <v>32.111111111111114</v>
      </c>
    </row>
    <row r="108" spans="1:25" ht="15.75">
      <c r="A108" s="15">
        <v>16</v>
      </c>
      <c r="B108" s="25" t="s">
        <v>139</v>
      </c>
      <c r="C108" s="12" t="s">
        <v>140</v>
      </c>
      <c r="D108" s="12" t="s">
        <v>138</v>
      </c>
      <c r="E108" s="12">
        <v>33339</v>
      </c>
      <c r="F108" s="13" t="s">
        <v>24</v>
      </c>
      <c r="G108" s="12"/>
      <c r="H108" s="13">
        <v>33</v>
      </c>
      <c r="I108" s="13">
        <v>30</v>
      </c>
      <c r="J108" s="37">
        <v>32</v>
      </c>
      <c r="K108" s="42">
        <f t="shared" si="17"/>
        <v>95</v>
      </c>
      <c r="L108" s="34">
        <v>33</v>
      </c>
      <c r="M108" s="13">
        <v>28</v>
      </c>
      <c r="N108" s="19">
        <v>32</v>
      </c>
      <c r="O108" s="50">
        <f t="shared" si="18"/>
        <v>93</v>
      </c>
      <c r="P108" s="62">
        <f t="shared" si="19"/>
        <v>188</v>
      </c>
      <c r="Q108" s="34">
        <v>32</v>
      </c>
      <c r="R108" s="13">
        <v>34</v>
      </c>
      <c r="S108" s="19">
        <v>35</v>
      </c>
      <c r="T108" s="50">
        <f t="shared" si="14"/>
        <v>101</v>
      </c>
      <c r="U108" s="67">
        <f t="shared" si="15"/>
        <v>289</v>
      </c>
      <c r="V108" s="57"/>
      <c r="W108" s="116">
        <f t="shared" si="16"/>
        <v>289</v>
      </c>
      <c r="X108" s="34">
        <f t="shared" si="20"/>
        <v>7</v>
      </c>
      <c r="Y108" s="14">
        <f t="shared" si="21"/>
        <v>32.111111111111114</v>
      </c>
    </row>
    <row r="109" spans="1:25" ht="15.75">
      <c r="A109" s="15">
        <v>17</v>
      </c>
      <c r="B109" s="25" t="s">
        <v>218</v>
      </c>
      <c r="C109" s="97" t="s">
        <v>114</v>
      </c>
      <c r="D109" s="97" t="s">
        <v>39</v>
      </c>
      <c r="E109" s="97">
        <v>47254</v>
      </c>
      <c r="F109" s="98" t="s">
        <v>24</v>
      </c>
      <c r="G109" s="12"/>
      <c r="H109" s="13">
        <v>35</v>
      </c>
      <c r="I109" s="13">
        <v>30</v>
      </c>
      <c r="J109" s="37">
        <v>31</v>
      </c>
      <c r="K109" s="42">
        <f t="shared" si="17"/>
        <v>96</v>
      </c>
      <c r="L109" s="34">
        <v>29</v>
      </c>
      <c r="M109" s="13">
        <v>32</v>
      </c>
      <c r="N109" s="19">
        <v>36</v>
      </c>
      <c r="O109" s="50">
        <f t="shared" si="18"/>
        <v>97</v>
      </c>
      <c r="P109" s="62">
        <f t="shared" si="19"/>
        <v>193</v>
      </c>
      <c r="Q109" s="34">
        <v>36</v>
      </c>
      <c r="R109" s="13">
        <v>34</v>
      </c>
      <c r="S109" s="19">
        <v>35</v>
      </c>
      <c r="T109" s="50">
        <f t="shared" si="14"/>
        <v>105</v>
      </c>
      <c r="U109" s="67">
        <f t="shared" si="15"/>
        <v>298</v>
      </c>
      <c r="V109" s="57"/>
      <c r="W109" s="116">
        <f t="shared" si="16"/>
        <v>298</v>
      </c>
      <c r="X109" s="34">
        <f t="shared" si="20"/>
        <v>7</v>
      </c>
      <c r="Y109" s="14">
        <f t="shared" si="21"/>
        <v>33.111111111111114</v>
      </c>
    </row>
    <row r="110" spans="1:25" ht="15.75">
      <c r="A110" s="15"/>
      <c r="B110" s="25"/>
      <c r="C110" s="97"/>
      <c r="D110" s="97"/>
      <c r="E110" s="97"/>
      <c r="F110" s="98"/>
      <c r="G110" s="12"/>
      <c r="H110" s="13"/>
      <c r="I110" s="13"/>
      <c r="J110" s="37"/>
      <c r="K110" s="42"/>
      <c r="L110" s="34"/>
      <c r="M110" s="13"/>
      <c r="N110" s="19"/>
      <c r="O110" s="50"/>
      <c r="P110" s="62"/>
      <c r="Q110" s="34"/>
      <c r="R110" s="13"/>
      <c r="S110" s="19"/>
      <c r="T110" s="50"/>
      <c r="U110" s="67"/>
      <c r="V110" s="57"/>
      <c r="W110" s="74"/>
      <c r="X110" s="34"/>
      <c r="Y110" s="4"/>
    </row>
    <row r="111" spans="1:25" ht="15.75">
      <c r="A111" s="15">
        <v>18</v>
      </c>
      <c r="B111" s="25" t="s">
        <v>226</v>
      </c>
      <c r="C111" s="12" t="s">
        <v>227</v>
      </c>
      <c r="D111" s="12" t="s">
        <v>82</v>
      </c>
      <c r="E111" s="12">
        <v>18068</v>
      </c>
      <c r="F111" s="13" t="s">
        <v>24</v>
      </c>
      <c r="G111" s="12"/>
      <c r="H111" s="13">
        <v>33</v>
      </c>
      <c r="I111" s="13">
        <v>32</v>
      </c>
      <c r="J111" s="37">
        <v>37</v>
      </c>
      <c r="K111" s="42">
        <f t="shared" si="17"/>
        <v>102</v>
      </c>
      <c r="L111" s="34">
        <v>27</v>
      </c>
      <c r="M111" s="13">
        <v>33</v>
      </c>
      <c r="N111" s="19">
        <v>32</v>
      </c>
      <c r="O111" s="50">
        <f t="shared" si="18"/>
        <v>92</v>
      </c>
      <c r="P111" s="62">
        <f t="shared" si="19"/>
        <v>194</v>
      </c>
      <c r="Q111" s="34"/>
      <c r="R111" s="13"/>
      <c r="S111" s="19"/>
      <c r="T111" s="50"/>
      <c r="U111" s="67"/>
      <c r="V111" s="57"/>
      <c r="W111" s="116">
        <f>P111</f>
        <v>194</v>
      </c>
      <c r="X111" s="34">
        <f t="shared" si="20"/>
        <v>10</v>
      </c>
      <c r="Y111" s="4">
        <f>W111/6</f>
        <v>32.333333333333336</v>
      </c>
    </row>
    <row r="112" spans="1:25" ht="15.75">
      <c r="A112" s="15">
        <v>19</v>
      </c>
      <c r="B112" s="25" t="s">
        <v>260</v>
      </c>
      <c r="C112" s="97" t="s">
        <v>261</v>
      </c>
      <c r="D112" s="97" t="s">
        <v>262</v>
      </c>
      <c r="E112" s="12">
        <v>5665</v>
      </c>
      <c r="F112" s="98" t="s">
        <v>24</v>
      </c>
      <c r="G112" s="12"/>
      <c r="H112" s="13">
        <v>32</v>
      </c>
      <c r="I112" s="13">
        <v>33</v>
      </c>
      <c r="J112" s="37">
        <v>35</v>
      </c>
      <c r="K112" s="42">
        <f>SUM(H112:J112)</f>
        <v>100</v>
      </c>
      <c r="L112" s="34">
        <v>31</v>
      </c>
      <c r="M112" s="13">
        <v>32</v>
      </c>
      <c r="N112" s="19">
        <v>32</v>
      </c>
      <c r="O112" s="50">
        <f>SUM(L112:N112)</f>
        <v>95</v>
      </c>
      <c r="P112" s="62">
        <f>SUM(O112,K112)</f>
        <v>195</v>
      </c>
      <c r="Q112" s="34"/>
      <c r="R112" s="13"/>
      <c r="S112" s="19"/>
      <c r="T112" s="50"/>
      <c r="U112" s="67"/>
      <c r="V112" s="57"/>
      <c r="W112" s="116">
        <f aca="true" t="shared" si="22" ref="W112:W126">P112</f>
        <v>195</v>
      </c>
      <c r="X112" s="34">
        <f>MAX(H112:J112,L112:N112,Q112:S112,V112)-MIN(H112:J112,L112:N112,Q112:S112,V112)</f>
        <v>4</v>
      </c>
      <c r="Y112" s="4">
        <f aca="true" t="shared" si="23" ref="Y112:Y126">W112/6</f>
        <v>32.5</v>
      </c>
    </row>
    <row r="113" spans="1:25" ht="15.75">
      <c r="A113" s="15">
        <v>20</v>
      </c>
      <c r="B113" s="25" t="s">
        <v>106</v>
      </c>
      <c r="C113" s="12" t="s">
        <v>107</v>
      </c>
      <c r="D113" s="12" t="s">
        <v>108</v>
      </c>
      <c r="E113" s="12">
        <v>34359</v>
      </c>
      <c r="F113" s="13" t="s">
        <v>24</v>
      </c>
      <c r="G113" s="12"/>
      <c r="H113" s="13">
        <v>32</v>
      </c>
      <c r="I113" s="13">
        <v>31</v>
      </c>
      <c r="J113" s="37">
        <v>35</v>
      </c>
      <c r="K113" s="42">
        <f t="shared" si="17"/>
        <v>98</v>
      </c>
      <c r="L113" s="34">
        <v>31</v>
      </c>
      <c r="M113" s="13">
        <v>32</v>
      </c>
      <c r="N113" s="19">
        <v>35</v>
      </c>
      <c r="O113" s="50">
        <f t="shared" si="18"/>
        <v>98</v>
      </c>
      <c r="P113" s="62">
        <f t="shared" si="19"/>
        <v>196</v>
      </c>
      <c r="Q113" s="34"/>
      <c r="R113" s="13"/>
      <c r="S113" s="19"/>
      <c r="T113" s="50"/>
      <c r="U113" s="67"/>
      <c r="V113" s="57"/>
      <c r="W113" s="116">
        <f t="shared" si="22"/>
        <v>196</v>
      </c>
      <c r="X113" s="34">
        <f t="shared" si="20"/>
        <v>4</v>
      </c>
      <c r="Y113" s="4">
        <f t="shared" si="23"/>
        <v>32.666666666666664</v>
      </c>
    </row>
    <row r="114" spans="1:25" ht="15.75">
      <c r="A114" s="15">
        <v>21</v>
      </c>
      <c r="B114" s="25" t="s">
        <v>119</v>
      </c>
      <c r="C114" s="12" t="s">
        <v>120</v>
      </c>
      <c r="D114" s="12" t="s">
        <v>121</v>
      </c>
      <c r="E114" s="12">
        <v>5062</v>
      </c>
      <c r="F114" s="13" t="s">
        <v>24</v>
      </c>
      <c r="G114" s="12"/>
      <c r="H114" s="13">
        <v>31</v>
      </c>
      <c r="I114" s="13">
        <v>34</v>
      </c>
      <c r="J114" s="37">
        <v>35</v>
      </c>
      <c r="K114" s="42">
        <f t="shared" si="17"/>
        <v>100</v>
      </c>
      <c r="L114" s="34">
        <v>32</v>
      </c>
      <c r="M114" s="13">
        <v>31</v>
      </c>
      <c r="N114" s="19">
        <v>34</v>
      </c>
      <c r="O114" s="50">
        <f t="shared" si="18"/>
        <v>97</v>
      </c>
      <c r="P114" s="62">
        <f t="shared" si="19"/>
        <v>197</v>
      </c>
      <c r="Q114" s="34"/>
      <c r="R114" s="13"/>
      <c r="S114" s="19"/>
      <c r="T114" s="50"/>
      <c r="U114" s="67"/>
      <c r="V114" s="57"/>
      <c r="W114" s="116">
        <f t="shared" si="22"/>
        <v>197</v>
      </c>
      <c r="X114" s="34">
        <f t="shared" si="20"/>
        <v>4</v>
      </c>
      <c r="Y114" s="4">
        <f t="shared" si="23"/>
        <v>32.833333333333336</v>
      </c>
    </row>
    <row r="115" spans="1:25" ht="15.75">
      <c r="A115" s="15">
        <v>22</v>
      </c>
      <c r="B115" s="25" t="s">
        <v>239</v>
      </c>
      <c r="C115" s="97" t="s">
        <v>240</v>
      </c>
      <c r="D115" s="97" t="s">
        <v>241</v>
      </c>
      <c r="E115" s="97">
        <v>43522</v>
      </c>
      <c r="F115" s="98" t="s">
        <v>24</v>
      </c>
      <c r="G115" s="12"/>
      <c r="H115" s="13">
        <v>31</v>
      </c>
      <c r="I115" s="13">
        <v>34</v>
      </c>
      <c r="J115" s="37">
        <v>32</v>
      </c>
      <c r="K115" s="42">
        <f t="shared" si="17"/>
        <v>97</v>
      </c>
      <c r="L115" s="34">
        <v>32</v>
      </c>
      <c r="M115" s="13">
        <v>37</v>
      </c>
      <c r="N115" s="19">
        <v>31</v>
      </c>
      <c r="O115" s="50">
        <f t="shared" si="18"/>
        <v>100</v>
      </c>
      <c r="P115" s="62">
        <f t="shared" si="19"/>
        <v>197</v>
      </c>
      <c r="Q115" s="34"/>
      <c r="R115" s="13"/>
      <c r="S115" s="19"/>
      <c r="T115" s="50"/>
      <c r="U115" s="67"/>
      <c r="V115" s="57"/>
      <c r="W115" s="116">
        <f t="shared" si="22"/>
        <v>197</v>
      </c>
      <c r="X115" s="34">
        <f t="shared" si="20"/>
        <v>6</v>
      </c>
      <c r="Y115" s="4">
        <f t="shared" si="23"/>
        <v>32.833333333333336</v>
      </c>
    </row>
    <row r="116" spans="1:25" ht="15.75">
      <c r="A116" s="15">
        <v>23</v>
      </c>
      <c r="B116" s="25" t="s">
        <v>86</v>
      </c>
      <c r="C116" s="12" t="s">
        <v>109</v>
      </c>
      <c r="D116" s="12" t="s">
        <v>108</v>
      </c>
      <c r="E116" s="12">
        <v>31357</v>
      </c>
      <c r="F116" s="13" t="s">
        <v>24</v>
      </c>
      <c r="G116" s="12"/>
      <c r="H116" s="13">
        <v>33</v>
      </c>
      <c r="I116" s="13">
        <v>32</v>
      </c>
      <c r="J116" s="37">
        <v>34</v>
      </c>
      <c r="K116" s="42">
        <f t="shared" si="17"/>
        <v>99</v>
      </c>
      <c r="L116" s="34">
        <v>36</v>
      </c>
      <c r="M116" s="13">
        <v>31</v>
      </c>
      <c r="N116" s="19">
        <v>32</v>
      </c>
      <c r="O116" s="50">
        <f t="shared" si="18"/>
        <v>99</v>
      </c>
      <c r="P116" s="62">
        <f t="shared" si="19"/>
        <v>198</v>
      </c>
      <c r="Q116" s="34"/>
      <c r="R116" s="13"/>
      <c r="S116" s="19"/>
      <c r="T116" s="50"/>
      <c r="U116" s="67"/>
      <c r="V116" s="57"/>
      <c r="W116" s="116">
        <f t="shared" si="22"/>
        <v>198</v>
      </c>
      <c r="X116" s="34">
        <f t="shared" si="20"/>
        <v>5</v>
      </c>
      <c r="Y116" s="4">
        <f t="shared" si="23"/>
        <v>33</v>
      </c>
    </row>
    <row r="117" spans="1:25" ht="15.75">
      <c r="A117" s="15">
        <v>24</v>
      </c>
      <c r="B117" s="25" t="s">
        <v>129</v>
      </c>
      <c r="C117" s="12" t="s">
        <v>66</v>
      </c>
      <c r="D117" s="12" t="s">
        <v>128</v>
      </c>
      <c r="E117" s="12">
        <v>44026</v>
      </c>
      <c r="F117" s="13" t="s">
        <v>24</v>
      </c>
      <c r="G117" s="12"/>
      <c r="H117" s="13">
        <v>34</v>
      </c>
      <c r="I117" s="13">
        <v>33</v>
      </c>
      <c r="J117" s="37">
        <v>36</v>
      </c>
      <c r="K117" s="42">
        <f>SUM(H117:J117)</f>
        <v>103</v>
      </c>
      <c r="L117" s="34">
        <v>32</v>
      </c>
      <c r="M117" s="13">
        <v>34</v>
      </c>
      <c r="N117" s="19">
        <v>30</v>
      </c>
      <c r="O117" s="50">
        <f>SUM(L117:N117)</f>
        <v>96</v>
      </c>
      <c r="P117" s="62">
        <f>SUM(O117,K117)</f>
        <v>199</v>
      </c>
      <c r="Q117" s="34"/>
      <c r="R117" s="13"/>
      <c r="S117" s="19"/>
      <c r="T117" s="50"/>
      <c r="U117" s="67"/>
      <c r="V117" s="57"/>
      <c r="W117" s="116">
        <f>P117</f>
        <v>199</v>
      </c>
      <c r="X117" s="34">
        <f>MAX(H117:J117,L117:N117,Q117:S117,V117)-MIN(H117:J117,L117:N117,Q117:S117,V117)</f>
        <v>6</v>
      </c>
      <c r="Y117" s="4">
        <f>W117/6</f>
        <v>33.166666666666664</v>
      </c>
    </row>
    <row r="118" spans="1:25" ht="15.75">
      <c r="A118" s="15">
        <v>25</v>
      </c>
      <c r="B118" s="25" t="s">
        <v>135</v>
      </c>
      <c r="C118" s="12" t="s">
        <v>136</v>
      </c>
      <c r="D118" s="12" t="s">
        <v>79</v>
      </c>
      <c r="E118" s="12">
        <v>5324</v>
      </c>
      <c r="F118" s="13" t="s">
        <v>24</v>
      </c>
      <c r="G118" s="12"/>
      <c r="H118" s="13">
        <v>37</v>
      </c>
      <c r="I118" s="13">
        <v>33</v>
      </c>
      <c r="J118" s="37">
        <v>32</v>
      </c>
      <c r="K118" s="42">
        <f t="shared" si="17"/>
        <v>102</v>
      </c>
      <c r="L118" s="34">
        <v>33</v>
      </c>
      <c r="M118" s="13">
        <v>33</v>
      </c>
      <c r="N118" s="19">
        <v>31</v>
      </c>
      <c r="O118" s="50">
        <f t="shared" si="18"/>
        <v>97</v>
      </c>
      <c r="P118" s="62">
        <f t="shared" si="19"/>
        <v>199</v>
      </c>
      <c r="Q118" s="34"/>
      <c r="R118" s="13"/>
      <c r="S118" s="19"/>
      <c r="T118" s="50"/>
      <c r="U118" s="67"/>
      <c r="V118" s="57"/>
      <c r="W118" s="116">
        <f t="shared" si="22"/>
        <v>199</v>
      </c>
      <c r="X118" s="34">
        <f t="shared" si="20"/>
        <v>6</v>
      </c>
      <c r="Y118" s="4">
        <f t="shared" si="23"/>
        <v>33.166666666666664</v>
      </c>
    </row>
    <row r="119" spans="1:25" ht="15.75">
      <c r="A119" s="15">
        <v>26</v>
      </c>
      <c r="B119" s="82" t="s">
        <v>110</v>
      </c>
      <c r="C119" s="18" t="s">
        <v>111</v>
      </c>
      <c r="D119" s="18" t="s">
        <v>87</v>
      </c>
      <c r="E119" s="18">
        <v>49222</v>
      </c>
      <c r="F119" s="22" t="s">
        <v>24</v>
      </c>
      <c r="G119" s="18"/>
      <c r="H119" s="22">
        <v>35</v>
      </c>
      <c r="I119" s="22">
        <v>33</v>
      </c>
      <c r="J119" s="39">
        <v>31</v>
      </c>
      <c r="K119" s="46">
        <f t="shared" si="17"/>
        <v>99</v>
      </c>
      <c r="L119" s="36">
        <v>33</v>
      </c>
      <c r="M119" s="22">
        <v>29</v>
      </c>
      <c r="N119" s="48">
        <v>38</v>
      </c>
      <c r="O119" s="54">
        <f t="shared" si="18"/>
        <v>100</v>
      </c>
      <c r="P119" s="65">
        <f t="shared" si="19"/>
        <v>199</v>
      </c>
      <c r="Q119" s="36"/>
      <c r="R119" s="22"/>
      <c r="S119" s="48"/>
      <c r="T119" s="54"/>
      <c r="U119" s="71"/>
      <c r="V119" s="59"/>
      <c r="W119" s="116">
        <f t="shared" si="22"/>
        <v>199</v>
      </c>
      <c r="X119" s="36">
        <f t="shared" si="20"/>
        <v>9</v>
      </c>
      <c r="Y119" s="4">
        <f t="shared" si="23"/>
        <v>33.166666666666664</v>
      </c>
    </row>
    <row r="120" spans="1:25" ht="15.75">
      <c r="A120" s="15">
        <v>27</v>
      </c>
      <c r="B120" s="25" t="s">
        <v>130</v>
      </c>
      <c r="C120" s="12" t="s">
        <v>131</v>
      </c>
      <c r="D120" s="12" t="s">
        <v>132</v>
      </c>
      <c r="E120" s="12">
        <v>43224</v>
      </c>
      <c r="F120" s="13" t="s">
        <v>24</v>
      </c>
      <c r="G120" s="12"/>
      <c r="H120" s="13">
        <v>36</v>
      </c>
      <c r="I120" s="13">
        <v>36</v>
      </c>
      <c r="J120" s="13">
        <v>28</v>
      </c>
      <c r="K120" s="13">
        <f aca="true" t="shared" si="24" ref="K120:K126">SUM(H120:J120)</f>
        <v>100</v>
      </c>
      <c r="L120" s="13">
        <v>34</v>
      </c>
      <c r="M120" s="13">
        <v>33</v>
      </c>
      <c r="N120" s="19">
        <v>33</v>
      </c>
      <c r="O120" s="50">
        <f aca="true" t="shared" si="25" ref="O120:O126">SUM(L120:N120)</f>
        <v>100</v>
      </c>
      <c r="P120" s="67">
        <f aca="true" t="shared" si="26" ref="P120:P126">SUM(O120,K120)</f>
        <v>200</v>
      </c>
      <c r="Q120" s="34"/>
      <c r="R120" s="13"/>
      <c r="S120" s="19"/>
      <c r="T120" s="50"/>
      <c r="U120" s="106"/>
      <c r="V120" s="107"/>
      <c r="W120" s="116">
        <f t="shared" si="22"/>
        <v>200</v>
      </c>
      <c r="X120" s="34">
        <f aca="true" t="shared" si="27" ref="X120:X126">MAX(H120:J120,L120:N120,Q120:S120,V120)-MIN(H120:J120,L120:N120,Q120:S120,V120)</f>
        <v>8</v>
      </c>
      <c r="Y120" s="4">
        <f t="shared" si="23"/>
        <v>33.333333333333336</v>
      </c>
    </row>
    <row r="121" spans="1:25" ht="15.75">
      <c r="A121" s="105">
        <v>28</v>
      </c>
      <c r="B121" s="25" t="s">
        <v>222</v>
      </c>
      <c r="C121" s="97" t="s">
        <v>223</v>
      </c>
      <c r="D121" s="97" t="s">
        <v>229</v>
      </c>
      <c r="E121" s="97">
        <v>36572</v>
      </c>
      <c r="F121" s="98" t="s">
        <v>24</v>
      </c>
      <c r="G121" s="12"/>
      <c r="H121" s="13">
        <v>36</v>
      </c>
      <c r="I121" s="13">
        <v>32</v>
      </c>
      <c r="J121" s="13">
        <v>33</v>
      </c>
      <c r="K121" s="13">
        <f t="shared" si="24"/>
        <v>101</v>
      </c>
      <c r="L121" s="13">
        <v>31</v>
      </c>
      <c r="M121" s="13">
        <v>35</v>
      </c>
      <c r="N121" s="19">
        <v>34</v>
      </c>
      <c r="O121" s="50">
        <f t="shared" si="25"/>
        <v>100</v>
      </c>
      <c r="P121" s="67">
        <f t="shared" si="26"/>
        <v>201</v>
      </c>
      <c r="Q121" s="34"/>
      <c r="R121" s="13"/>
      <c r="S121" s="19"/>
      <c r="T121" s="50"/>
      <c r="U121" s="106"/>
      <c r="V121" s="107"/>
      <c r="W121" s="116">
        <f t="shared" si="22"/>
        <v>201</v>
      </c>
      <c r="X121" s="34">
        <f t="shared" si="27"/>
        <v>5</v>
      </c>
      <c r="Y121" s="4">
        <f t="shared" si="23"/>
        <v>33.5</v>
      </c>
    </row>
    <row r="122" spans="1:25" ht="15.75">
      <c r="A122" s="105">
        <v>29</v>
      </c>
      <c r="B122" s="25" t="s">
        <v>123</v>
      </c>
      <c r="C122" s="12" t="s">
        <v>124</v>
      </c>
      <c r="D122" s="12" t="s">
        <v>126</v>
      </c>
      <c r="E122" s="12">
        <v>7074</v>
      </c>
      <c r="F122" s="13" t="s">
        <v>24</v>
      </c>
      <c r="G122" s="12"/>
      <c r="H122" s="13">
        <v>35</v>
      </c>
      <c r="I122" s="13">
        <v>32</v>
      </c>
      <c r="J122" s="13">
        <v>36</v>
      </c>
      <c r="K122" s="13">
        <f t="shared" si="24"/>
        <v>103</v>
      </c>
      <c r="L122" s="13">
        <v>30</v>
      </c>
      <c r="M122" s="13">
        <v>35</v>
      </c>
      <c r="N122" s="19">
        <v>33</v>
      </c>
      <c r="O122" s="50">
        <f t="shared" si="25"/>
        <v>98</v>
      </c>
      <c r="P122" s="67">
        <f t="shared" si="26"/>
        <v>201</v>
      </c>
      <c r="Q122" s="34"/>
      <c r="R122" s="13"/>
      <c r="S122" s="19"/>
      <c r="T122" s="50"/>
      <c r="U122" s="106"/>
      <c r="V122" s="107"/>
      <c r="W122" s="116">
        <f t="shared" si="22"/>
        <v>201</v>
      </c>
      <c r="X122" s="34">
        <f t="shared" si="27"/>
        <v>6</v>
      </c>
      <c r="Y122" s="4">
        <f t="shared" si="23"/>
        <v>33.5</v>
      </c>
    </row>
    <row r="123" spans="1:25" ht="15.75">
      <c r="A123" s="105">
        <v>30</v>
      </c>
      <c r="B123" s="25" t="s">
        <v>137</v>
      </c>
      <c r="C123" s="12" t="s">
        <v>238</v>
      </c>
      <c r="D123" s="12" t="s">
        <v>138</v>
      </c>
      <c r="E123" s="12">
        <v>35827</v>
      </c>
      <c r="F123" s="13" t="s">
        <v>24</v>
      </c>
      <c r="G123" s="12"/>
      <c r="H123" s="13">
        <v>29</v>
      </c>
      <c r="I123" s="13">
        <v>33</v>
      </c>
      <c r="J123" s="13">
        <v>32</v>
      </c>
      <c r="K123" s="13">
        <f t="shared" si="24"/>
        <v>94</v>
      </c>
      <c r="L123" s="13">
        <v>31</v>
      </c>
      <c r="M123" s="13">
        <v>46</v>
      </c>
      <c r="N123" s="19">
        <v>34</v>
      </c>
      <c r="O123" s="50">
        <f t="shared" si="25"/>
        <v>111</v>
      </c>
      <c r="P123" s="67">
        <f t="shared" si="26"/>
        <v>205</v>
      </c>
      <c r="Q123" s="34"/>
      <c r="R123" s="13"/>
      <c r="S123" s="19"/>
      <c r="T123" s="50"/>
      <c r="U123" s="106"/>
      <c r="V123" s="107"/>
      <c r="W123" s="116">
        <f t="shared" si="22"/>
        <v>205</v>
      </c>
      <c r="X123" s="34">
        <f t="shared" si="27"/>
        <v>17</v>
      </c>
      <c r="Y123" s="4">
        <f t="shared" si="23"/>
        <v>34.166666666666664</v>
      </c>
    </row>
    <row r="124" spans="1:25" ht="15.75">
      <c r="A124" s="105">
        <v>31</v>
      </c>
      <c r="B124" s="25" t="s">
        <v>264</v>
      </c>
      <c r="C124" s="12" t="s">
        <v>213</v>
      </c>
      <c r="D124" s="12" t="s">
        <v>79</v>
      </c>
      <c r="E124" s="12">
        <v>17706</v>
      </c>
      <c r="F124" s="13" t="s">
        <v>24</v>
      </c>
      <c r="G124" s="12"/>
      <c r="H124" s="13">
        <v>34</v>
      </c>
      <c r="I124" s="13">
        <v>36</v>
      </c>
      <c r="J124" s="13">
        <v>33</v>
      </c>
      <c r="K124" s="13">
        <f t="shared" si="24"/>
        <v>103</v>
      </c>
      <c r="L124" s="13">
        <v>33</v>
      </c>
      <c r="M124" s="13">
        <v>37</v>
      </c>
      <c r="N124" s="19">
        <v>35</v>
      </c>
      <c r="O124" s="50">
        <f t="shared" si="25"/>
        <v>105</v>
      </c>
      <c r="P124" s="67">
        <f t="shared" si="26"/>
        <v>208</v>
      </c>
      <c r="Q124" s="34"/>
      <c r="R124" s="13"/>
      <c r="S124" s="19"/>
      <c r="T124" s="50"/>
      <c r="U124" s="106"/>
      <c r="V124" s="107"/>
      <c r="W124" s="116">
        <f t="shared" si="22"/>
        <v>208</v>
      </c>
      <c r="X124" s="34">
        <f t="shared" si="27"/>
        <v>4</v>
      </c>
      <c r="Y124" s="4">
        <f t="shared" si="23"/>
        <v>34.666666666666664</v>
      </c>
    </row>
    <row r="125" spans="1:25" ht="15.75">
      <c r="A125" s="105">
        <v>32</v>
      </c>
      <c r="B125" s="25" t="s">
        <v>203</v>
      </c>
      <c r="C125" s="12" t="s">
        <v>109</v>
      </c>
      <c r="D125" s="12" t="s">
        <v>204</v>
      </c>
      <c r="E125" s="12">
        <v>35683</v>
      </c>
      <c r="F125" s="12" t="s">
        <v>24</v>
      </c>
      <c r="G125" s="12"/>
      <c r="H125" s="13">
        <v>41</v>
      </c>
      <c r="I125" s="13">
        <v>33</v>
      </c>
      <c r="J125" s="13">
        <v>34</v>
      </c>
      <c r="K125" s="13">
        <f t="shared" si="17"/>
        <v>108</v>
      </c>
      <c r="L125" s="13">
        <v>36</v>
      </c>
      <c r="M125" s="13">
        <v>34</v>
      </c>
      <c r="N125" s="19">
        <v>32</v>
      </c>
      <c r="O125" s="50">
        <f t="shared" si="18"/>
        <v>102</v>
      </c>
      <c r="P125" s="67">
        <f t="shared" si="19"/>
        <v>210</v>
      </c>
      <c r="Q125" s="34"/>
      <c r="R125" s="13"/>
      <c r="S125" s="19"/>
      <c r="T125" s="50"/>
      <c r="U125" s="106"/>
      <c r="V125" s="107"/>
      <c r="W125" s="116">
        <f t="shared" si="22"/>
        <v>210</v>
      </c>
      <c r="X125" s="34">
        <f t="shared" si="20"/>
        <v>9</v>
      </c>
      <c r="Y125" s="4">
        <f t="shared" si="23"/>
        <v>35</v>
      </c>
    </row>
    <row r="126" spans="1:25" ht="15.75">
      <c r="A126" s="105">
        <v>33</v>
      </c>
      <c r="B126" s="25" t="s">
        <v>248</v>
      </c>
      <c r="C126" s="97" t="s">
        <v>249</v>
      </c>
      <c r="D126" s="97" t="s">
        <v>196</v>
      </c>
      <c r="E126" s="97">
        <v>18344</v>
      </c>
      <c r="F126" s="98" t="s">
        <v>24</v>
      </c>
      <c r="G126" s="12"/>
      <c r="H126" s="13">
        <v>36</v>
      </c>
      <c r="I126" s="13">
        <v>34</v>
      </c>
      <c r="J126" s="13">
        <v>40</v>
      </c>
      <c r="K126" s="13">
        <f t="shared" si="24"/>
        <v>110</v>
      </c>
      <c r="L126" s="13">
        <v>42</v>
      </c>
      <c r="M126" s="13">
        <v>41</v>
      </c>
      <c r="N126" s="19">
        <v>33</v>
      </c>
      <c r="O126" s="50">
        <f t="shared" si="25"/>
        <v>116</v>
      </c>
      <c r="P126" s="67">
        <f t="shared" si="26"/>
        <v>226</v>
      </c>
      <c r="Q126" s="34"/>
      <c r="R126" s="13"/>
      <c r="S126" s="19"/>
      <c r="T126" s="50"/>
      <c r="U126" s="106"/>
      <c r="V126" s="107"/>
      <c r="W126" s="74">
        <f t="shared" si="22"/>
        <v>226</v>
      </c>
      <c r="X126" s="34">
        <f t="shared" si="27"/>
        <v>9</v>
      </c>
      <c r="Y126" s="4">
        <f t="shared" si="23"/>
        <v>37.666666666666664</v>
      </c>
    </row>
    <row r="127" spans="1:25" ht="15.75">
      <c r="A127" s="108"/>
      <c r="B127" s="109"/>
      <c r="C127" s="121"/>
      <c r="D127" s="121"/>
      <c r="E127" s="121"/>
      <c r="F127" s="122"/>
      <c r="G127" s="9"/>
      <c r="H127" s="59"/>
      <c r="I127" s="59"/>
      <c r="J127" s="59"/>
      <c r="K127" s="59"/>
      <c r="L127" s="59"/>
      <c r="M127" s="59"/>
      <c r="N127" s="59"/>
      <c r="O127" s="59"/>
      <c r="P127" s="111"/>
      <c r="Q127" s="59"/>
      <c r="R127" s="59"/>
      <c r="S127" s="59"/>
      <c r="T127" s="59"/>
      <c r="U127" s="111"/>
      <c r="V127" s="59"/>
      <c r="W127" s="112"/>
      <c r="X127" s="59"/>
      <c r="Y127" s="102"/>
    </row>
    <row r="128" spans="1:6" ht="15.75">
      <c r="A128" s="93"/>
      <c r="B128" s="81"/>
      <c r="C128" s="7"/>
      <c r="D128" s="7"/>
      <c r="E128" s="5"/>
      <c r="F128" s="94"/>
    </row>
    <row r="129" spans="1:6" ht="15.75">
      <c r="A129" s="93"/>
      <c r="B129" s="81"/>
      <c r="C129" s="7"/>
      <c r="D129" s="7"/>
      <c r="E129" s="5"/>
      <c r="F129" s="94"/>
    </row>
    <row r="131" ht="18">
      <c r="A131" s="16" t="s">
        <v>2</v>
      </c>
    </row>
    <row r="132" ht="15.75">
      <c r="A132" s="1"/>
    </row>
    <row r="133" spans="1:25" s="5" customFormat="1" ht="15.75">
      <c r="A133" s="31"/>
      <c r="B133" s="79" t="str">
        <f>B32</f>
        <v>Name</v>
      </c>
      <c r="C133" s="32" t="str">
        <f>C32</f>
        <v>Vorname</v>
      </c>
      <c r="D133" s="27" t="str">
        <f>D32</f>
        <v>Verein</v>
      </c>
      <c r="E133" s="32" t="str">
        <f>E32</f>
        <v>Pass-Nr.</v>
      </c>
      <c r="F133" s="26"/>
      <c r="G133" s="26"/>
      <c r="H133" s="28" t="s">
        <v>4</v>
      </c>
      <c r="I133" s="28" t="s">
        <v>5</v>
      </c>
      <c r="J133" s="28" t="s">
        <v>6</v>
      </c>
      <c r="K133" s="89" t="s">
        <v>15</v>
      </c>
      <c r="L133" s="28" t="s">
        <v>7</v>
      </c>
      <c r="M133" s="28" t="s">
        <v>8</v>
      </c>
      <c r="N133" s="28" t="s">
        <v>9</v>
      </c>
      <c r="O133" s="90" t="s">
        <v>16</v>
      </c>
      <c r="P133" s="91" t="s">
        <v>17</v>
      </c>
      <c r="Q133" s="28" t="s">
        <v>10</v>
      </c>
      <c r="R133" s="28" t="s">
        <v>11</v>
      </c>
      <c r="S133" s="28" t="s">
        <v>12</v>
      </c>
      <c r="T133" s="90" t="s">
        <v>18</v>
      </c>
      <c r="U133" s="91" t="s">
        <v>19</v>
      </c>
      <c r="V133" s="26" t="s">
        <v>13</v>
      </c>
      <c r="W133" s="32" t="s">
        <v>0</v>
      </c>
      <c r="X133" s="26" t="s">
        <v>14</v>
      </c>
      <c r="Y133" s="26" t="s">
        <v>1</v>
      </c>
    </row>
    <row r="134" spans="1:25" ht="15">
      <c r="A134" s="21"/>
      <c r="B134" s="80"/>
      <c r="C134" s="21"/>
      <c r="D134" s="21"/>
      <c r="E134" s="21"/>
      <c r="F134" s="21"/>
      <c r="G134" s="21"/>
      <c r="H134" s="20"/>
      <c r="I134" s="20"/>
      <c r="J134" s="38"/>
      <c r="K134" s="43"/>
      <c r="L134" s="35"/>
      <c r="M134" s="20"/>
      <c r="N134" s="47"/>
      <c r="O134" s="51"/>
      <c r="P134" s="61"/>
      <c r="Q134" s="35"/>
      <c r="R134" s="20"/>
      <c r="S134" s="47"/>
      <c r="T134" s="51"/>
      <c r="U134" s="68"/>
      <c r="V134" s="8"/>
      <c r="W134" s="73"/>
      <c r="X134" s="30"/>
      <c r="Y134" s="21"/>
    </row>
    <row r="135" spans="1:25" ht="15.75">
      <c r="A135" s="15">
        <v>1</v>
      </c>
      <c r="B135" s="25" t="s">
        <v>152</v>
      </c>
      <c r="C135" s="12" t="s">
        <v>153</v>
      </c>
      <c r="D135" s="12" t="s">
        <v>154</v>
      </c>
      <c r="E135" s="12">
        <v>4003</v>
      </c>
      <c r="F135" s="13" t="s">
        <v>25</v>
      </c>
      <c r="G135" s="12"/>
      <c r="H135" s="13">
        <v>31</v>
      </c>
      <c r="I135" s="13">
        <v>30</v>
      </c>
      <c r="J135" s="37">
        <v>34</v>
      </c>
      <c r="K135" s="42">
        <f aca="true" t="shared" si="28" ref="K135:K148">SUM(H135:J135)</f>
        <v>95</v>
      </c>
      <c r="L135" s="34">
        <v>36</v>
      </c>
      <c r="M135" s="13">
        <v>37</v>
      </c>
      <c r="N135" s="19">
        <v>25</v>
      </c>
      <c r="O135" s="50">
        <f aca="true" t="shared" si="29" ref="O135:O148">SUM(L135:N135)</f>
        <v>98</v>
      </c>
      <c r="P135" s="62">
        <f aca="true" t="shared" si="30" ref="P135:P148">SUM(O135,K135)</f>
        <v>193</v>
      </c>
      <c r="Q135" s="34">
        <v>30</v>
      </c>
      <c r="R135" s="13">
        <v>31</v>
      </c>
      <c r="S135" s="19">
        <v>30</v>
      </c>
      <c r="T135" s="50">
        <f aca="true" t="shared" si="31" ref="T135:T141">SUM(Q135:S135)</f>
        <v>91</v>
      </c>
      <c r="U135" s="67">
        <f aca="true" t="shared" si="32" ref="U135:U141">SUM(K135+O135+T135)</f>
        <v>284</v>
      </c>
      <c r="V135" s="57">
        <v>32</v>
      </c>
      <c r="W135" s="74">
        <f aca="true" t="shared" si="33" ref="W135:W141">SUM(U135+V135)</f>
        <v>316</v>
      </c>
      <c r="X135" s="34">
        <f aca="true" t="shared" si="34" ref="X135:X141">MAX(H135:J135,L135:N135,Q135:S135,V135)-MIN(H135:J135,L135:N135,Q135:S135,V135)</f>
        <v>12</v>
      </c>
      <c r="Y135" s="14">
        <f>W135/10</f>
        <v>31.6</v>
      </c>
    </row>
    <row r="136" spans="1:25" ht="15.75">
      <c r="A136" s="15">
        <v>2</v>
      </c>
      <c r="B136" s="25" t="s">
        <v>149</v>
      </c>
      <c r="C136" s="12" t="s">
        <v>150</v>
      </c>
      <c r="D136" s="12" t="s">
        <v>48</v>
      </c>
      <c r="E136" s="12">
        <v>22913</v>
      </c>
      <c r="F136" s="13" t="s">
        <v>25</v>
      </c>
      <c r="G136" s="12"/>
      <c r="H136" s="13">
        <v>34</v>
      </c>
      <c r="I136" s="13">
        <v>29</v>
      </c>
      <c r="J136" s="37">
        <v>34</v>
      </c>
      <c r="K136" s="42">
        <f>SUM(H136:J136)</f>
        <v>97</v>
      </c>
      <c r="L136" s="34">
        <v>35</v>
      </c>
      <c r="M136" s="13">
        <v>30</v>
      </c>
      <c r="N136" s="19">
        <v>35</v>
      </c>
      <c r="O136" s="50">
        <f t="shared" si="29"/>
        <v>100</v>
      </c>
      <c r="P136" s="62">
        <f t="shared" si="30"/>
        <v>197</v>
      </c>
      <c r="Q136" s="34">
        <v>33</v>
      </c>
      <c r="R136" s="13">
        <v>28</v>
      </c>
      <c r="S136" s="19">
        <v>29</v>
      </c>
      <c r="T136" s="50">
        <f t="shared" si="31"/>
        <v>90</v>
      </c>
      <c r="U136" s="67">
        <f t="shared" si="32"/>
        <v>287</v>
      </c>
      <c r="V136" s="57">
        <v>30</v>
      </c>
      <c r="W136" s="74">
        <f t="shared" si="33"/>
        <v>317</v>
      </c>
      <c r="X136" s="34">
        <f t="shared" si="34"/>
        <v>7</v>
      </c>
      <c r="Y136" s="14">
        <f>W136/10</f>
        <v>31.7</v>
      </c>
    </row>
    <row r="137" spans="1:25" ht="15.75">
      <c r="A137" s="15">
        <v>3</v>
      </c>
      <c r="B137" s="25" t="s">
        <v>74</v>
      </c>
      <c r="C137" s="12" t="s">
        <v>159</v>
      </c>
      <c r="D137" s="12" t="s">
        <v>73</v>
      </c>
      <c r="E137" s="12">
        <v>31244</v>
      </c>
      <c r="F137" s="13" t="s">
        <v>25</v>
      </c>
      <c r="G137" s="12"/>
      <c r="H137" s="13">
        <v>32</v>
      </c>
      <c r="I137" s="13">
        <v>32</v>
      </c>
      <c r="J137" s="37">
        <v>32</v>
      </c>
      <c r="K137" s="42">
        <f t="shared" si="28"/>
        <v>96</v>
      </c>
      <c r="L137" s="34">
        <v>32</v>
      </c>
      <c r="M137" s="13">
        <v>31</v>
      </c>
      <c r="N137" s="19">
        <v>32</v>
      </c>
      <c r="O137" s="50">
        <f t="shared" si="29"/>
        <v>95</v>
      </c>
      <c r="P137" s="62">
        <f t="shared" si="30"/>
        <v>191</v>
      </c>
      <c r="Q137" s="34">
        <v>31</v>
      </c>
      <c r="R137" s="13">
        <v>32</v>
      </c>
      <c r="S137" s="19">
        <v>32</v>
      </c>
      <c r="T137" s="50">
        <f t="shared" si="31"/>
        <v>95</v>
      </c>
      <c r="U137" s="67">
        <f t="shared" si="32"/>
        <v>286</v>
      </c>
      <c r="V137" s="57">
        <v>32</v>
      </c>
      <c r="W137" s="74">
        <f t="shared" si="33"/>
        <v>318</v>
      </c>
      <c r="X137" s="34">
        <f t="shared" si="34"/>
        <v>1</v>
      </c>
      <c r="Y137" s="14">
        <f>W137/10</f>
        <v>31.8</v>
      </c>
    </row>
    <row r="138" spans="1:25" ht="15.75">
      <c r="A138" s="15"/>
      <c r="B138" s="25"/>
      <c r="C138" s="12"/>
      <c r="D138" s="12"/>
      <c r="E138" s="12"/>
      <c r="F138" s="13"/>
      <c r="G138" s="12"/>
      <c r="H138" s="13"/>
      <c r="I138" s="13"/>
      <c r="J138" s="37"/>
      <c r="K138" s="42"/>
      <c r="L138" s="34"/>
      <c r="M138" s="13"/>
      <c r="N138" s="19"/>
      <c r="O138" s="50"/>
      <c r="P138" s="62"/>
      <c r="Q138" s="34"/>
      <c r="R138" s="13"/>
      <c r="S138" s="19"/>
      <c r="T138" s="50"/>
      <c r="U138" s="67"/>
      <c r="V138" s="57"/>
      <c r="W138" s="74"/>
      <c r="X138" s="34"/>
      <c r="Y138" s="14"/>
    </row>
    <row r="139" spans="1:25" ht="15.75">
      <c r="A139" s="15">
        <v>4</v>
      </c>
      <c r="B139" s="25" t="s">
        <v>147</v>
      </c>
      <c r="C139" s="12" t="s">
        <v>148</v>
      </c>
      <c r="D139" s="12" t="s">
        <v>48</v>
      </c>
      <c r="E139" s="12">
        <v>41231</v>
      </c>
      <c r="F139" s="13" t="s">
        <v>25</v>
      </c>
      <c r="G139" s="12"/>
      <c r="H139" s="13">
        <v>31</v>
      </c>
      <c r="I139" s="13">
        <v>29</v>
      </c>
      <c r="J139" s="37">
        <v>33</v>
      </c>
      <c r="K139" s="42">
        <f>SUM(H139:J139)</f>
        <v>93</v>
      </c>
      <c r="L139" s="34">
        <v>27</v>
      </c>
      <c r="M139" s="13">
        <v>30</v>
      </c>
      <c r="N139" s="19">
        <v>31</v>
      </c>
      <c r="O139" s="50">
        <f t="shared" si="29"/>
        <v>88</v>
      </c>
      <c r="P139" s="62">
        <f t="shared" si="30"/>
        <v>181</v>
      </c>
      <c r="Q139" s="34">
        <v>38</v>
      </c>
      <c r="R139" s="13">
        <v>40</v>
      </c>
      <c r="S139" s="19">
        <v>31</v>
      </c>
      <c r="T139" s="50">
        <f t="shared" si="31"/>
        <v>109</v>
      </c>
      <c r="U139" s="67">
        <f t="shared" si="32"/>
        <v>290</v>
      </c>
      <c r="V139" s="57"/>
      <c r="W139" s="116">
        <f t="shared" si="33"/>
        <v>290</v>
      </c>
      <c r="X139" s="34">
        <f t="shared" si="34"/>
        <v>13</v>
      </c>
      <c r="Y139" s="119">
        <f>W139/9</f>
        <v>32.22222222222222</v>
      </c>
    </row>
    <row r="140" spans="1:25" ht="15.75">
      <c r="A140" s="15">
        <v>5</v>
      </c>
      <c r="B140" s="25" t="s">
        <v>177</v>
      </c>
      <c r="C140" s="12" t="s">
        <v>243</v>
      </c>
      <c r="D140" s="12" t="s">
        <v>241</v>
      </c>
      <c r="E140" s="12">
        <v>48547</v>
      </c>
      <c r="F140" s="13" t="s">
        <v>25</v>
      </c>
      <c r="G140" s="12"/>
      <c r="H140" s="13">
        <v>34</v>
      </c>
      <c r="I140" s="13">
        <v>31</v>
      </c>
      <c r="J140" s="37">
        <v>33</v>
      </c>
      <c r="K140" s="42">
        <f t="shared" si="28"/>
        <v>98</v>
      </c>
      <c r="L140" s="34">
        <v>34</v>
      </c>
      <c r="M140" s="13">
        <v>32</v>
      </c>
      <c r="N140" s="19">
        <v>32</v>
      </c>
      <c r="O140" s="50">
        <f t="shared" si="29"/>
        <v>98</v>
      </c>
      <c r="P140" s="62">
        <f t="shared" si="30"/>
        <v>196</v>
      </c>
      <c r="Q140" s="34">
        <v>34</v>
      </c>
      <c r="R140" s="13">
        <v>32</v>
      </c>
      <c r="S140" s="19">
        <v>33</v>
      </c>
      <c r="T140" s="50">
        <f t="shared" si="31"/>
        <v>99</v>
      </c>
      <c r="U140" s="67">
        <f t="shared" si="32"/>
        <v>295</v>
      </c>
      <c r="V140" s="57"/>
      <c r="W140" s="116">
        <f t="shared" si="33"/>
        <v>295</v>
      </c>
      <c r="X140" s="34">
        <f t="shared" si="34"/>
        <v>3</v>
      </c>
      <c r="Y140" s="119">
        <f>W140/9</f>
        <v>32.77777777777778</v>
      </c>
    </row>
    <row r="141" spans="1:25" ht="15.75">
      <c r="A141" s="15">
        <v>6</v>
      </c>
      <c r="B141" s="25" t="s">
        <v>155</v>
      </c>
      <c r="C141" s="12" t="s">
        <v>156</v>
      </c>
      <c r="D141" s="12" t="s">
        <v>100</v>
      </c>
      <c r="E141" s="12">
        <v>31089</v>
      </c>
      <c r="F141" s="13" t="s">
        <v>25</v>
      </c>
      <c r="G141" s="12"/>
      <c r="H141" s="13">
        <v>31</v>
      </c>
      <c r="I141" s="13">
        <v>33</v>
      </c>
      <c r="J141" s="37">
        <v>36</v>
      </c>
      <c r="K141" s="42">
        <f t="shared" si="28"/>
        <v>100</v>
      </c>
      <c r="L141" s="34">
        <v>37</v>
      </c>
      <c r="M141" s="13">
        <v>35</v>
      </c>
      <c r="N141" s="19">
        <v>33</v>
      </c>
      <c r="O141" s="50">
        <f t="shared" si="29"/>
        <v>105</v>
      </c>
      <c r="P141" s="62">
        <f t="shared" si="30"/>
        <v>205</v>
      </c>
      <c r="Q141" s="34">
        <v>37</v>
      </c>
      <c r="R141" s="13">
        <v>34</v>
      </c>
      <c r="S141" s="19">
        <v>32</v>
      </c>
      <c r="T141" s="50">
        <f t="shared" si="31"/>
        <v>103</v>
      </c>
      <c r="U141" s="67">
        <f t="shared" si="32"/>
        <v>308</v>
      </c>
      <c r="V141" s="57"/>
      <c r="W141" s="74">
        <f t="shared" si="33"/>
        <v>308</v>
      </c>
      <c r="X141" s="34">
        <f t="shared" si="34"/>
        <v>6</v>
      </c>
      <c r="Y141" s="119">
        <f>W141/9</f>
        <v>34.22222222222222</v>
      </c>
    </row>
    <row r="142" spans="1:25" ht="15.75">
      <c r="A142" s="15"/>
      <c r="B142" s="25"/>
      <c r="C142" s="12"/>
      <c r="D142" s="12"/>
      <c r="E142" s="12"/>
      <c r="F142" s="13"/>
      <c r="G142" s="12"/>
      <c r="H142" s="13"/>
      <c r="I142" s="13"/>
      <c r="J142" s="37"/>
      <c r="K142" s="42"/>
      <c r="L142" s="34"/>
      <c r="M142" s="13"/>
      <c r="N142" s="19"/>
      <c r="O142" s="50"/>
      <c r="P142" s="62"/>
      <c r="Q142" s="110"/>
      <c r="R142" s="59"/>
      <c r="S142" s="59"/>
      <c r="T142" s="59"/>
      <c r="U142" s="111"/>
      <c r="V142" s="59"/>
      <c r="W142" s="112"/>
      <c r="X142" s="59"/>
      <c r="Y142" s="113"/>
    </row>
    <row r="143" spans="1:25" ht="15.75">
      <c r="A143" s="15">
        <v>7</v>
      </c>
      <c r="B143" s="25" t="s">
        <v>214</v>
      </c>
      <c r="C143" s="12" t="s">
        <v>215</v>
      </c>
      <c r="D143" s="12" t="s">
        <v>209</v>
      </c>
      <c r="E143" s="12">
        <v>40843</v>
      </c>
      <c r="F143" s="13" t="s">
        <v>25</v>
      </c>
      <c r="G143" s="12"/>
      <c r="H143" s="13">
        <v>33</v>
      </c>
      <c r="I143" s="13">
        <v>39</v>
      </c>
      <c r="J143" s="37">
        <v>32</v>
      </c>
      <c r="K143" s="42">
        <f t="shared" si="28"/>
        <v>104</v>
      </c>
      <c r="L143" s="34">
        <v>36</v>
      </c>
      <c r="M143" s="13">
        <v>32</v>
      </c>
      <c r="N143" s="19">
        <v>36</v>
      </c>
      <c r="O143" s="50">
        <f t="shared" si="29"/>
        <v>104</v>
      </c>
      <c r="P143" s="62">
        <f t="shared" si="30"/>
        <v>208</v>
      </c>
      <c r="Q143" s="34"/>
      <c r="R143" s="13"/>
      <c r="S143" s="19"/>
      <c r="T143" s="50"/>
      <c r="U143" s="67"/>
      <c r="V143" s="57"/>
      <c r="W143" s="67">
        <f aca="true" t="shared" si="35" ref="W143:W148">SUM(O143,K143)</f>
        <v>208</v>
      </c>
      <c r="X143" s="34">
        <f aca="true" t="shared" si="36" ref="X143:X148">MAX(H143:J143,L143:N143,Q143:S143,V143)-MIN(H143:J143,L143:N143,Q143:S143,V143)</f>
        <v>7</v>
      </c>
      <c r="Y143" s="14">
        <f aca="true" t="shared" si="37" ref="Y143:Y148">P143/6</f>
        <v>34.666666666666664</v>
      </c>
    </row>
    <row r="144" spans="1:25" ht="15.75">
      <c r="A144" s="15">
        <v>8</v>
      </c>
      <c r="B144" s="25" t="s">
        <v>157</v>
      </c>
      <c r="C144" s="12" t="s">
        <v>158</v>
      </c>
      <c r="D144" s="12" t="s">
        <v>242</v>
      </c>
      <c r="E144" s="12">
        <v>35663</v>
      </c>
      <c r="F144" s="13" t="s">
        <v>25</v>
      </c>
      <c r="G144" s="12"/>
      <c r="H144" s="13">
        <v>36</v>
      </c>
      <c r="I144" s="13">
        <v>38</v>
      </c>
      <c r="J144" s="37">
        <v>30</v>
      </c>
      <c r="K144" s="42">
        <f t="shared" si="28"/>
        <v>104</v>
      </c>
      <c r="L144" s="34">
        <v>37</v>
      </c>
      <c r="M144" s="13">
        <v>34</v>
      </c>
      <c r="N144" s="19">
        <v>33</v>
      </c>
      <c r="O144" s="50">
        <f t="shared" si="29"/>
        <v>104</v>
      </c>
      <c r="P144" s="62">
        <f t="shared" si="30"/>
        <v>208</v>
      </c>
      <c r="Q144" s="34"/>
      <c r="R144" s="13"/>
      <c r="S144" s="19"/>
      <c r="T144" s="50"/>
      <c r="U144" s="67"/>
      <c r="V144" s="57"/>
      <c r="W144" s="67">
        <f t="shared" si="35"/>
        <v>208</v>
      </c>
      <c r="X144" s="34">
        <f t="shared" si="36"/>
        <v>8</v>
      </c>
      <c r="Y144" s="14">
        <f t="shared" si="37"/>
        <v>34.666666666666664</v>
      </c>
    </row>
    <row r="145" spans="1:25" ht="15.75">
      <c r="A145" s="15">
        <v>9</v>
      </c>
      <c r="B145" s="25" t="s">
        <v>160</v>
      </c>
      <c r="C145" s="12" t="s">
        <v>148</v>
      </c>
      <c r="D145" s="12" t="s">
        <v>161</v>
      </c>
      <c r="E145" s="12">
        <v>36284</v>
      </c>
      <c r="F145" s="13" t="s">
        <v>25</v>
      </c>
      <c r="G145" s="12"/>
      <c r="H145" s="13">
        <v>36</v>
      </c>
      <c r="I145" s="13">
        <v>35</v>
      </c>
      <c r="J145" s="37">
        <v>37</v>
      </c>
      <c r="K145" s="42">
        <f t="shared" si="28"/>
        <v>108</v>
      </c>
      <c r="L145" s="34">
        <v>32</v>
      </c>
      <c r="M145" s="13">
        <v>35</v>
      </c>
      <c r="N145" s="19">
        <v>35</v>
      </c>
      <c r="O145" s="50">
        <f t="shared" si="29"/>
        <v>102</v>
      </c>
      <c r="P145" s="62">
        <f t="shared" si="30"/>
        <v>210</v>
      </c>
      <c r="Q145" s="34"/>
      <c r="R145" s="13"/>
      <c r="S145" s="19"/>
      <c r="T145" s="50"/>
      <c r="U145" s="67"/>
      <c r="V145" s="57"/>
      <c r="W145" s="67">
        <f t="shared" si="35"/>
        <v>210</v>
      </c>
      <c r="X145" s="34">
        <f t="shared" si="36"/>
        <v>5</v>
      </c>
      <c r="Y145" s="14">
        <f t="shared" si="37"/>
        <v>35</v>
      </c>
    </row>
    <row r="146" spans="1:25" ht="15.75">
      <c r="A146" s="15">
        <v>10</v>
      </c>
      <c r="B146" s="25" t="s">
        <v>145</v>
      </c>
      <c r="C146" s="12" t="s">
        <v>146</v>
      </c>
      <c r="D146" s="12" t="s">
        <v>48</v>
      </c>
      <c r="E146" s="12">
        <v>27873</v>
      </c>
      <c r="F146" s="13" t="s">
        <v>25</v>
      </c>
      <c r="G146" s="12"/>
      <c r="H146" s="13">
        <v>34</v>
      </c>
      <c r="I146" s="13">
        <v>37</v>
      </c>
      <c r="J146" s="37">
        <v>32</v>
      </c>
      <c r="K146" s="42">
        <f>SUM(H146:J146)</f>
        <v>103</v>
      </c>
      <c r="L146" s="34">
        <v>34</v>
      </c>
      <c r="M146" s="13">
        <v>38</v>
      </c>
      <c r="N146" s="19">
        <v>37</v>
      </c>
      <c r="O146" s="50">
        <f t="shared" si="29"/>
        <v>109</v>
      </c>
      <c r="P146" s="62">
        <f t="shared" si="30"/>
        <v>212</v>
      </c>
      <c r="Q146" s="34"/>
      <c r="R146" s="13"/>
      <c r="S146" s="19"/>
      <c r="T146" s="50"/>
      <c r="U146" s="67"/>
      <c r="V146" s="57"/>
      <c r="W146" s="67">
        <f t="shared" si="35"/>
        <v>212</v>
      </c>
      <c r="X146" s="34">
        <f t="shared" si="36"/>
        <v>6</v>
      </c>
      <c r="Y146" s="14">
        <f t="shared" si="37"/>
        <v>35.333333333333336</v>
      </c>
    </row>
    <row r="147" spans="1:25" ht="15.75">
      <c r="A147" s="15">
        <v>11</v>
      </c>
      <c r="B147" s="25" t="s">
        <v>162</v>
      </c>
      <c r="C147" s="12" t="s">
        <v>163</v>
      </c>
      <c r="D147" s="12" t="s">
        <v>164</v>
      </c>
      <c r="E147" s="12">
        <v>29426</v>
      </c>
      <c r="F147" s="13" t="s">
        <v>25</v>
      </c>
      <c r="G147" s="12"/>
      <c r="H147" s="13">
        <v>34</v>
      </c>
      <c r="I147" s="13">
        <v>36</v>
      </c>
      <c r="J147" s="37">
        <v>33</v>
      </c>
      <c r="K147" s="42">
        <f t="shared" si="28"/>
        <v>103</v>
      </c>
      <c r="L147" s="34">
        <v>35</v>
      </c>
      <c r="M147" s="13">
        <v>35</v>
      </c>
      <c r="N147" s="19">
        <v>40</v>
      </c>
      <c r="O147" s="50">
        <f t="shared" si="29"/>
        <v>110</v>
      </c>
      <c r="P147" s="62">
        <f t="shared" si="30"/>
        <v>213</v>
      </c>
      <c r="Q147" s="34"/>
      <c r="R147" s="13"/>
      <c r="S147" s="19"/>
      <c r="T147" s="50"/>
      <c r="U147" s="67"/>
      <c r="V147" s="57"/>
      <c r="W147" s="67">
        <f t="shared" si="35"/>
        <v>213</v>
      </c>
      <c r="X147" s="34">
        <f t="shared" si="36"/>
        <v>7</v>
      </c>
      <c r="Y147" s="14">
        <f t="shared" si="37"/>
        <v>35.5</v>
      </c>
    </row>
    <row r="148" spans="1:25" ht="15.75">
      <c r="A148" s="15">
        <v>12</v>
      </c>
      <c r="B148" s="25" t="s">
        <v>263</v>
      </c>
      <c r="C148" s="12" t="s">
        <v>151</v>
      </c>
      <c r="D148" s="12" t="s">
        <v>65</v>
      </c>
      <c r="E148" s="12">
        <v>34994</v>
      </c>
      <c r="F148" s="13" t="s">
        <v>25</v>
      </c>
      <c r="G148" s="12"/>
      <c r="H148" s="13">
        <v>34</v>
      </c>
      <c r="I148" s="13">
        <v>37</v>
      </c>
      <c r="J148" s="37">
        <v>37</v>
      </c>
      <c r="K148" s="42">
        <f t="shared" si="28"/>
        <v>108</v>
      </c>
      <c r="L148" s="34">
        <v>36</v>
      </c>
      <c r="M148" s="13">
        <v>37</v>
      </c>
      <c r="N148" s="19">
        <v>35</v>
      </c>
      <c r="O148" s="50">
        <f t="shared" si="29"/>
        <v>108</v>
      </c>
      <c r="P148" s="62">
        <f t="shared" si="30"/>
        <v>216</v>
      </c>
      <c r="Q148" s="115"/>
      <c r="R148" s="13"/>
      <c r="S148" s="19"/>
      <c r="T148" s="50"/>
      <c r="U148" s="67"/>
      <c r="V148" s="57"/>
      <c r="W148" s="67">
        <f t="shared" si="35"/>
        <v>216</v>
      </c>
      <c r="X148" s="34">
        <f t="shared" si="36"/>
        <v>3</v>
      </c>
      <c r="Y148" s="14">
        <f t="shared" si="37"/>
        <v>36</v>
      </c>
    </row>
    <row r="149" spans="1:25" ht="15.75">
      <c r="A149" s="103"/>
      <c r="B149" s="81"/>
      <c r="C149" s="5"/>
      <c r="D149" s="5"/>
      <c r="E149" s="5"/>
      <c r="F149" s="95"/>
      <c r="G149" s="5"/>
      <c r="H149" s="95"/>
      <c r="I149" s="95"/>
      <c r="J149" s="95"/>
      <c r="K149" s="95"/>
      <c r="L149" s="95"/>
      <c r="M149" s="95"/>
      <c r="N149" s="95"/>
      <c r="O149" s="95"/>
      <c r="P149" s="100"/>
      <c r="Q149" s="95"/>
      <c r="R149" s="95"/>
      <c r="S149" s="95"/>
      <c r="T149" s="95"/>
      <c r="U149" s="100"/>
      <c r="V149" s="95"/>
      <c r="W149" s="101"/>
      <c r="X149" s="95"/>
      <c r="Y149" s="102"/>
    </row>
    <row r="150" spans="1:25" ht="15.75">
      <c r="A150" s="103"/>
      <c r="B150" s="81"/>
      <c r="C150" s="5"/>
      <c r="D150" s="5"/>
      <c r="E150" s="5"/>
      <c r="F150" s="95"/>
      <c r="G150" s="5"/>
      <c r="H150" s="95"/>
      <c r="I150" s="95"/>
      <c r="J150" s="95"/>
      <c r="K150" s="95"/>
      <c r="L150" s="95"/>
      <c r="M150" s="95"/>
      <c r="N150" s="95"/>
      <c r="O150" s="95"/>
      <c r="P150" s="100"/>
      <c r="Q150" s="95"/>
      <c r="R150" s="95"/>
      <c r="S150" s="95"/>
      <c r="T150" s="95"/>
      <c r="U150" s="100"/>
      <c r="V150" s="95"/>
      <c r="W150" s="101"/>
      <c r="X150" s="95"/>
      <c r="Y150" s="102"/>
    </row>
    <row r="151" spans="2:23" s="5" customFormat="1" ht="15">
      <c r="B151" s="81"/>
      <c r="H151" s="95"/>
      <c r="I151" s="95"/>
      <c r="J151" s="95"/>
      <c r="L151" s="95"/>
      <c r="M151" s="95"/>
      <c r="N151" s="95"/>
      <c r="P151" s="87"/>
      <c r="Q151" s="95"/>
      <c r="R151" s="95"/>
      <c r="S151" s="95"/>
      <c r="U151" s="87"/>
      <c r="W151" s="88"/>
    </row>
    <row r="152" spans="1:25" ht="18">
      <c r="A152" s="16" t="s">
        <v>3</v>
      </c>
      <c r="E152" s="5"/>
      <c r="F152" s="5"/>
      <c r="G152" s="5"/>
      <c r="H152" s="95"/>
      <c r="I152" s="95"/>
      <c r="J152" s="95"/>
      <c r="K152" s="5"/>
      <c r="L152" s="95"/>
      <c r="M152" s="95"/>
      <c r="N152" s="95"/>
      <c r="O152" s="87"/>
      <c r="P152" s="5"/>
      <c r="Q152" s="95"/>
      <c r="R152" s="95"/>
      <c r="S152" s="95"/>
      <c r="T152" s="5"/>
      <c r="U152" s="87"/>
      <c r="V152" s="5"/>
      <c r="W152" s="88"/>
      <c r="X152" s="5"/>
      <c r="Y152" s="5"/>
    </row>
    <row r="153" spans="1:25" ht="15.75">
      <c r="A153" s="1"/>
      <c r="E153" s="5"/>
      <c r="F153" s="5"/>
      <c r="G153" s="5"/>
      <c r="H153" s="95"/>
      <c r="I153" s="95"/>
      <c r="J153" s="95"/>
      <c r="K153" s="5"/>
      <c r="L153" s="95"/>
      <c r="M153" s="95"/>
      <c r="N153" s="95"/>
      <c r="O153" s="87"/>
      <c r="P153" s="5"/>
      <c r="Q153" s="95"/>
      <c r="R153" s="95"/>
      <c r="S153" s="95"/>
      <c r="T153" s="5"/>
      <c r="U153" s="87"/>
      <c r="V153" s="5"/>
      <c r="W153" s="88"/>
      <c r="X153" s="5"/>
      <c r="Y153" s="5"/>
    </row>
    <row r="154" spans="1:25" s="5" customFormat="1" ht="15.75">
      <c r="A154" s="31"/>
      <c r="B154" s="79" t="str">
        <f>B32</f>
        <v>Name</v>
      </c>
      <c r="C154" s="27" t="str">
        <f>C32</f>
        <v>Vorname</v>
      </c>
      <c r="D154" s="27" t="str">
        <f>D32</f>
        <v>Verein</v>
      </c>
      <c r="E154" s="32" t="str">
        <f>E32</f>
        <v>Pass-Nr.</v>
      </c>
      <c r="F154" s="26"/>
      <c r="G154" s="26"/>
      <c r="H154" s="28" t="s">
        <v>4</v>
      </c>
      <c r="I154" s="28" t="s">
        <v>5</v>
      </c>
      <c r="J154" s="28" t="s">
        <v>6</v>
      </c>
      <c r="K154" s="89" t="s">
        <v>15</v>
      </c>
      <c r="L154" s="28" t="s">
        <v>7</v>
      </c>
      <c r="M154" s="28" t="s">
        <v>8</v>
      </c>
      <c r="N154" s="28" t="s">
        <v>9</v>
      </c>
      <c r="O154" s="90" t="s">
        <v>16</v>
      </c>
      <c r="P154" s="91" t="s">
        <v>17</v>
      </c>
      <c r="Q154" s="28" t="s">
        <v>10</v>
      </c>
      <c r="R154" s="28" t="s">
        <v>11</v>
      </c>
      <c r="S154" s="28" t="s">
        <v>12</v>
      </c>
      <c r="T154" s="90" t="s">
        <v>18</v>
      </c>
      <c r="U154" s="91" t="s">
        <v>19</v>
      </c>
      <c r="V154" s="26" t="s">
        <v>13</v>
      </c>
      <c r="W154" s="32" t="s">
        <v>0</v>
      </c>
      <c r="X154" s="26" t="s">
        <v>14</v>
      </c>
      <c r="Y154" s="26" t="s">
        <v>1</v>
      </c>
    </row>
    <row r="155" spans="1:25" ht="14.25">
      <c r="A155" s="21"/>
      <c r="B155" s="80"/>
      <c r="C155" s="21"/>
      <c r="D155" s="21"/>
      <c r="E155" s="21"/>
      <c r="F155" s="21"/>
      <c r="G155" s="21"/>
      <c r="H155" s="20"/>
      <c r="I155" s="20"/>
      <c r="J155" s="38"/>
      <c r="K155" s="43"/>
      <c r="L155" s="35"/>
      <c r="M155" s="20"/>
      <c r="N155" s="47"/>
      <c r="O155" s="51"/>
      <c r="P155" s="61"/>
      <c r="Q155" s="35"/>
      <c r="R155" s="20"/>
      <c r="S155" s="47"/>
      <c r="T155" s="51"/>
      <c r="U155" s="68"/>
      <c r="V155" s="8"/>
      <c r="W155" s="58"/>
      <c r="X155" s="30"/>
      <c r="Y155" s="21"/>
    </row>
    <row r="156" spans="1:25" ht="15.75">
      <c r="A156" s="15">
        <v>1</v>
      </c>
      <c r="B156" s="25" t="s">
        <v>250</v>
      </c>
      <c r="C156" s="12" t="s">
        <v>251</v>
      </c>
      <c r="D156" s="12" t="s">
        <v>228</v>
      </c>
      <c r="E156" s="12">
        <v>25593</v>
      </c>
      <c r="F156" s="13" t="s">
        <v>26</v>
      </c>
      <c r="G156" s="12"/>
      <c r="H156" s="13">
        <v>25</v>
      </c>
      <c r="I156" s="13">
        <v>27</v>
      </c>
      <c r="J156" s="37">
        <v>29</v>
      </c>
      <c r="K156" s="42">
        <f aca="true" t="shared" si="38" ref="K156:K190">SUM(H156:J156)</f>
        <v>81</v>
      </c>
      <c r="L156" s="34">
        <v>27</v>
      </c>
      <c r="M156" s="13">
        <v>31</v>
      </c>
      <c r="N156" s="19">
        <v>32</v>
      </c>
      <c r="O156" s="50">
        <f aca="true" t="shared" si="39" ref="O156:O190">SUM(L156:N156)</f>
        <v>90</v>
      </c>
      <c r="P156" s="62">
        <f aca="true" t="shared" si="40" ref="P156:P190">SUM(O156,K156)</f>
        <v>171</v>
      </c>
      <c r="Q156" s="34">
        <v>28</v>
      </c>
      <c r="R156" s="13">
        <v>30</v>
      </c>
      <c r="S156" s="19">
        <v>32</v>
      </c>
      <c r="T156" s="50">
        <f aca="true" t="shared" si="41" ref="T156:T174">SUM(Q156:S156)</f>
        <v>90</v>
      </c>
      <c r="U156" s="67">
        <f aca="true" t="shared" si="42" ref="U156:U174">SUM(K156+O156+T156)</f>
        <v>261</v>
      </c>
      <c r="V156" s="94">
        <v>30</v>
      </c>
      <c r="W156" s="74">
        <f aca="true" t="shared" si="43" ref="W156:W174">SUM(U156+V156)</f>
        <v>291</v>
      </c>
      <c r="X156" s="34">
        <f aca="true" t="shared" si="44" ref="X156:X190">MAX(H156:J156,L156:N156,Q156:S156,V156)-MIN(H156:J156,L156:N156,Q156:S156,V156)</f>
        <v>7</v>
      </c>
      <c r="Y156" s="14">
        <f>W156/10</f>
        <v>29.1</v>
      </c>
    </row>
    <row r="157" spans="1:25" ht="15.75">
      <c r="A157" s="15">
        <v>2</v>
      </c>
      <c r="B157" s="25" t="s">
        <v>168</v>
      </c>
      <c r="C157" s="12" t="s">
        <v>169</v>
      </c>
      <c r="D157" s="12" t="s">
        <v>34</v>
      </c>
      <c r="E157" s="12">
        <v>33011</v>
      </c>
      <c r="F157" s="13" t="s">
        <v>26</v>
      </c>
      <c r="G157" s="12"/>
      <c r="H157" s="13">
        <v>28</v>
      </c>
      <c r="I157" s="13">
        <v>30</v>
      </c>
      <c r="J157" s="37">
        <v>30</v>
      </c>
      <c r="K157" s="42">
        <f t="shared" si="38"/>
        <v>88</v>
      </c>
      <c r="L157" s="34">
        <v>32</v>
      </c>
      <c r="M157" s="13">
        <v>31</v>
      </c>
      <c r="N157" s="19">
        <v>28</v>
      </c>
      <c r="O157" s="50">
        <f t="shared" si="39"/>
        <v>91</v>
      </c>
      <c r="P157" s="62">
        <f t="shared" si="40"/>
        <v>179</v>
      </c>
      <c r="Q157" s="34">
        <v>26</v>
      </c>
      <c r="R157" s="13">
        <v>28</v>
      </c>
      <c r="S157" s="19">
        <v>30</v>
      </c>
      <c r="T157" s="50">
        <f t="shared" si="41"/>
        <v>84</v>
      </c>
      <c r="U157" s="67">
        <f t="shared" si="42"/>
        <v>263</v>
      </c>
      <c r="V157" s="57">
        <v>34</v>
      </c>
      <c r="W157" s="74">
        <f t="shared" si="43"/>
        <v>297</v>
      </c>
      <c r="X157" s="34">
        <f t="shared" si="44"/>
        <v>8</v>
      </c>
      <c r="Y157" s="14">
        <f>W157/10</f>
        <v>29.7</v>
      </c>
    </row>
    <row r="158" spans="1:25" ht="15.75">
      <c r="A158" s="15">
        <v>3</v>
      </c>
      <c r="B158" s="25" t="s">
        <v>135</v>
      </c>
      <c r="C158" s="12" t="s">
        <v>188</v>
      </c>
      <c r="D158" s="12" t="s">
        <v>79</v>
      </c>
      <c r="E158" s="12">
        <v>43980</v>
      </c>
      <c r="F158" s="13" t="s">
        <v>26</v>
      </c>
      <c r="G158" s="12"/>
      <c r="H158" s="13">
        <v>29</v>
      </c>
      <c r="I158" s="13">
        <v>31</v>
      </c>
      <c r="J158" s="37">
        <v>29</v>
      </c>
      <c r="K158" s="42">
        <f>SUM(H158:J158)</f>
        <v>89</v>
      </c>
      <c r="L158" s="34">
        <v>34</v>
      </c>
      <c r="M158" s="13">
        <v>31</v>
      </c>
      <c r="N158" s="19">
        <v>31</v>
      </c>
      <c r="O158" s="50">
        <f>SUM(L158:N158)</f>
        <v>96</v>
      </c>
      <c r="P158" s="62">
        <f>SUM(O158,K158)</f>
        <v>185</v>
      </c>
      <c r="Q158" s="34">
        <v>27</v>
      </c>
      <c r="R158" s="13">
        <v>27</v>
      </c>
      <c r="S158" s="19">
        <v>28</v>
      </c>
      <c r="T158" s="50">
        <f>SUM(Q158:S158)</f>
        <v>82</v>
      </c>
      <c r="U158" s="67">
        <f>SUM(K158+O158+T158)</f>
        <v>267</v>
      </c>
      <c r="V158" s="57">
        <v>31</v>
      </c>
      <c r="W158" s="120">
        <f>SUM(U158+V158)</f>
        <v>298</v>
      </c>
      <c r="X158" s="34">
        <f>MAX(H158:J158,L158:N158,Q158:S158,V158)-MIN(H158:J158,L158:N158,Q158:S158,V158)</f>
        <v>7</v>
      </c>
      <c r="Y158" s="14">
        <f>W158/10</f>
        <v>29.8</v>
      </c>
    </row>
    <row r="159" spans="1:25" ht="15.75">
      <c r="A159" s="15"/>
      <c r="B159" s="25"/>
      <c r="C159" s="12"/>
      <c r="D159" s="12"/>
      <c r="E159" s="12"/>
      <c r="F159" s="13"/>
      <c r="G159" s="12"/>
      <c r="H159" s="13"/>
      <c r="I159" s="13"/>
      <c r="J159" s="37"/>
      <c r="K159" s="42"/>
      <c r="L159" s="34"/>
      <c r="M159" s="13"/>
      <c r="N159" s="19"/>
      <c r="O159" s="50"/>
      <c r="P159" s="62"/>
      <c r="Q159" s="34"/>
      <c r="R159" s="13"/>
      <c r="S159" s="19"/>
      <c r="T159" s="50"/>
      <c r="U159" s="67"/>
      <c r="V159" s="57"/>
      <c r="W159" s="120"/>
      <c r="X159" s="34"/>
      <c r="Y159" s="14"/>
    </row>
    <row r="160" spans="1:25" ht="15.75">
      <c r="A160" s="15">
        <v>4</v>
      </c>
      <c r="B160" s="25" t="s">
        <v>244</v>
      </c>
      <c r="C160" s="12" t="s">
        <v>188</v>
      </c>
      <c r="D160" s="12" t="s">
        <v>228</v>
      </c>
      <c r="E160" s="12">
        <v>51902</v>
      </c>
      <c r="F160" s="13" t="s">
        <v>26</v>
      </c>
      <c r="G160" s="12"/>
      <c r="H160" s="13">
        <v>32</v>
      </c>
      <c r="I160" s="13">
        <v>28</v>
      </c>
      <c r="J160" s="37">
        <v>31</v>
      </c>
      <c r="K160" s="42">
        <f t="shared" si="38"/>
        <v>91</v>
      </c>
      <c r="L160" s="34">
        <v>30</v>
      </c>
      <c r="M160" s="13">
        <v>28</v>
      </c>
      <c r="N160" s="19">
        <v>28</v>
      </c>
      <c r="O160" s="50">
        <f t="shared" si="39"/>
        <v>86</v>
      </c>
      <c r="P160" s="62">
        <f t="shared" si="40"/>
        <v>177</v>
      </c>
      <c r="Q160" s="34">
        <v>31</v>
      </c>
      <c r="R160" s="13">
        <v>29</v>
      </c>
      <c r="S160" s="19">
        <v>30</v>
      </c>
      <c r="T160" s="50">
        <f t="shared" si="41"/>
        <v>90</v>
      </c>
      <c r="U160" s="67">
        <f t="shared" si="42"/>
        <v>267</v>
      </c>
      <c r="V160" s="57"/>
      <c r="W160" s="74">
        <f t="shared" si="43"/>
        <v>267</v>
      </c>
      <c r="X160" s="34">
        <f t="shared" si="44"/>
        <v>4</v>
      </c>
      <c r="Y160" s="14">
        <v>29.666</v>
      </c>
    </row>
    <row r="161" spans="1:25" ht="15.75">
      <c r="A161" s="15">
        <v>5</v>
      </c>
      <c r="B161" s="25" t="s">
        <v>189</v>
      </c>
      <c r="C161" s="12" t="s">
        <v>107</v>
      </c>
      <c r="D161" s="12" t="s">
        <v>190</v>
      </c>
      <c r="E161" s="12">
        <v>44691</v>
      </c>
      <c r="F161" s="13" t="s">
        <v>26</v>
      </c>
      <c r="G161" s="12"/>
      <c r="H161" s="13">
        <v>34</v>
      </c>
      <c r="I161" s="13">
        <v>29</v>
      </c>
      <c r="J161" s="37">
        <v>30</v>
      </c>
      <c r="K161" s="42">
        <f t="shared" si="38"/>
        <v>93</v>
      </c>
      <c r="L161" s="34">
        <v>32</v>
      </c>
      <c r="M161" s="13">
        <v>28</v>
      </c>
      <c r="N161" s="19">
        <v>26</v>
      </c>
      <c r="O161" s="50">
        <f t="shared" si="39"/>
        <v>86</v>
      </c>
      <c r="P161" s="62">
        <f t="shared" si="40"/>
        <v>179</v>
      </c>
      <c r="Q161" s="34">
        <v>35</v>
      </c>
      <c r="R161" s="13">
        <v>27</v>
      </c>
      <c r="S161" s="19">
        <v>29</v>
      </c>
      <c r="T161" s="50">
        <f t="shared" si="41"/>
        <v>91</v>
      </c>
      <c r="U161" s="67">
        <f t="shared" si="42"/>
        <v>270</v>
      </c>
      <c r="V161" s="57"/>
      <c r="W161" s="116">
        <f t="shared" si="43"/>
        <v>270</v>
      </c>
      <c r="X161" s="34">
        <f t="shared" si="44"/>
        <v>9</v>
      </c>
      <c r="Y161" s="14">
        <f aca="true" t="shared" si="45" ref="Y161:Y174">W161/9</f>
        <v>30</v>
      </c>
    </row>
    <row r="162" spans="1:25" ht="15.75">
      <c r="A162" s="15">
        <v>6</v>
      </c>
      <c r="B162" s="25" t="s">
        <v>177</v>
      </c>
      <c r="C162" s="12" t="s">
        <v>116</v>
      </c>
      <c r="D162" s="12" t="s">
        <v>118</v>
      </c>
      <c r="E162" s="12">
        <v>48546</v>
      </c>
      <c r="F162" s="13" t="s">
        <v>26</v>
      </c>
      <c r="G162" s="12"/>
      <c r="H162" s="13">
        <v>31</v>
      </c>
      <c r="I162" s="13">
        <v>29</v>
      </c>
      <c r="J162" s="37">
        <v>30</v>
      </c>
      <c r="K162" s="42">
        <f t="shared" si="38"/>
        <v>90</v>
      </c>
      <c r="L162" s="34">
        <v>31</v>
      </c>
      <c r="M162" s="13">
        <v>31</v>
      </c>
      <c r="N162" s="19">
        <v>30</v>
      </c>
      <c r="O162" s="50">
        <f t="shared" si="39"/>
        <v>92</v>
      </c>
      <c r="P162" s="62">
        <f t="shared" si="40"/>
        <v>182</v>
      </c>
      <c r="Q162" s="34">
        <v>30</v>
      </c>
      <c r="R162" s="13">
        <v>32</v>
      </c>
      <c r="S162" s="19">
        <v>27</v>
      </c>
      <c r="T162" s="50">
        <f t="shared" si="41"/>
        <v>89</v>
      </c>
      <c r="U162" s="67">
        <f t="shared" si="42"/>
        <v>271</v>
      </c>
      <c r="V162" s="11"/>
      <c r="W162" s="116">
        <f t="shared" si="43"/>
        <v>271</v>
      </c>
      <c r="X162" s="34">
        <f t="shared" si="44"/>
        <v>5</v>
      </c>
      <c r="Y162" s="14">
        <f t="shared" si="45"/>
        <v>30.11111111111111</v>
      </c>
    </row>
    <row r="163" spans="1:25" ht="15.75">
      <c r="A163" s="15">
        <v>7</v>
      </c>
      <c r="B163" s="25" t="s">
        <v>88</v>
      </c>
      <c r="C163" s="12" t="s">
        <v>167</v>
      </c>
      <c r="D163" s="12" t="s">
        <v>34</v>
      </c>
      <c r="E163" s="12">
        <v>31350</v>
      </c>
      <c r="F163" s="13" t="s">
        <v>26</v>
      </c>
      <c r="G163" s="12"/>
      <c r="H163" s="13">
        <v>25</v>
      </c>
      <c r="I163" s="13">
        <v>26</v>
      </c>
      <c r="J163" s="37">
        <v>31</v>
      </c>
      <c r="K163" s="42">
        <f t="shared" si="38"/>
        <v>82</v>
      </c>
      <c r="L163" s="34">
        <v>34</v>
      </c>
      <c r="M163" s="13">
        <v>34</v>
      </c>
      <c r="N163" s="19">
        <v>31</v>
      </c>
      <c r="O163" s="50">
        <f t="shared" si="39"/>
        <v>99</v>
      </c>
      <c r="P163" s="62">
        <f t="shared" si="40"/>
        <v>181</v>
      </c>
      <c r="Q163" s="34">
        <v>29</v>
      </c>
      <c r="R163" s="13">
        <v>30</v>
      </c>
      <c r="S163" s="19">
        <v>31</v>
      </c>
      <c r="T163" s="50">
        <f t="shared" si="41"/>
        <v>90</v>
      </c>
      <c r="U163" s="67">
        <f t="shared" si="42"/>
        <v>271</v>
      </c>
      <c r="V163" s="57"/>
      <c r="W163" s="116">
        <f t="shared" si="43"/>
        <v>271</v>
      </c>
      <c r="X163" s="34">
        <f t="shared" si="44"/>
        <v>9</v>
      </c>
      <c r="Y163" s="14">
        <f t="shared" si="45"/>
        <v>30.11111111111111</v>
      </c>
    </row>
    <row r="164" spans="1:25" ht="15.75">
      <c r="A164" s="15">
        <v>8</v>
      </c>
      <c r="B164" s="25" t="s">
        <v>259</v>
      </c>
      <c r="C164" s="97" t="s">
        <v>239</v>
      </c>
      <c r="D164" s="97" t="s">
        <v>241</v>
      </c>
      <c r="E164" s="12">
        <v>29149</v>
      </c>
      <c r="F164" s="98" t="s">
        <v>26</v>
      </c>
      <c r="G164" s="12"/>
      <c r="H164" s="13">
        <v>30</v>
      </c>
      <c r="I164" s="13">
        <v>29</v>
      </c>
      <c r="J164" s="37">
        <v>31</v>
      </c>
      <c r="K164" s="42">
        <f t="shared" si="38"/>
        <v>90</v>
      </c>
      <c r="L164" s="34">
        <v>29</v>
      </c>
      <c r="M164" s="13">
        <v>33</v>
      </c>
      <c r="N164" s="19">
        <v>27</v>
      </c>
      <c r="O164" s="50">
        <f t="shared" si="39"/>
        <v>89</v>
      </c>
      <c r="P164" s="62">
        <f t="shared" si="40"/>
        <v>179</v>
      </c>
      <c r="Q164" s="34">
        <v>29</v>
      </c>
      <c r="R164" s="13">
        <v>34</v>
      </c>
      <c r="S164" s="19">
        <v>30</v>
      </c>
      <c r="T164" s="50">
        <f t="shared" si="41"/>
        <v>93</v>
      </c>
      <c r="U164" s="67">
        <f t="shared" si="42"/>
        <v>272</v>
      </c>
      <c r="V164" s="57"/>
      <c r="W164" s="116">
        <f t="shared" si="43"/>
        <v>272</v>
      </c>
      <c r="X164" s="34">
        <f t="shared" si="44"/>
        <v>7</v>
      </c>
      <c r="Y164" s="14">
        <f t="shared" si="45"/>
        <v>30.22222222222222</v>
      </c>
    </row>
    <row r="165" spans="1:25" ht="15.75">
      <c r="A165" s="15">
        <v>9</v>
      </c>
      <c r="B165" s="25" t="s">
        <v>62</v>
      </c>
      <c r="C165" s="12" t="s">
        <v>53</v>
      </c>
      <c r="D165" s="12" t="s">
        <v>87</v>
      </c>
      <c r="E165" s="12">
        <v>31332</v>
      </c>
      <c r="F165" s="13" t="s">
        <v>26</v>
      </c>
      <c r="G165" s="12"/>
      <c r="H165" s="13">
        <v>31</v>
      </c>
      <c r="I165" s="13">
        <v>29</v>
      </c>
      <c r="J165" s="37">
        <v>31</v>
      </c>
      <c r="K165" s="42">
        <f t="shared" si="38"/>
        <v>91</v>
      </c>
      <c r="L165" s="34">
        <v>34</v>
      </c>
      <c r="M165" s="13">
        <v>29</v>
      </c>
      <c r="N165" s="19">
        <v>29</v>
      </c>
      <c r="O165" s="50">
        <f t="shared" si="39"/>
        <v>92</v>
      </c>
      <c r="P165" s="62">
        <f t="shared" si="40"/>
        <v>183</v>
      </c>
      <c r="Q165" s="34">
        <v>31</v>
      </c>
      <c r="R165" s="13">
        <v>31</v>
      </c>
      <c r="S165" s="19">
        <v>30</v>
      </c>
      <c r="T165" s="50">
        <f t="shared" si="41"/>
        <v>92</v>
      </c>
      <c r="U165" s="67">
        <f t="shared" si="42"/>
        <v>275</v>
      </c>
      <c r="V165" s="11"/>
      <c r="W165" s="116">
        <f t="shared" si="43"/>
        <v>275</v>
      </c>
      <c r="X165" s="34">
        <f t="shared" si="44"/>
        <v>5</v>
      </c>
      <c r="Y165" s="14">
        <f t="shared" si="45"/>
        <v>30.555555555555557</v>
      </c>
    </row>
    <row r="166" spans="1:25" ht="15.75">
      <c r="A166" s="15">
        <v>10</v>
      </c>
      <c r="B166" s="25" t="s">
        <v>257</v>
      </c>
      <c r="C166" s="97" t="s">
        <v>258</v>
      </c>
      <c r="D166" s="97" t="s">
        <v>241</v>
      </c>
      <c r="E166" s="97">
        <v>49854</v>
      </c>
      <c r="F166" s="98" t="s">
        <v>26</v>
      </c>
      <c r="G166" s="12"/>
      <c r="H166" s="13">
        <v>31</v>
      </c>
      <c r="I166" s="13">
        <v>29</v>
      </c>
      <c r="J166" s="37">
        <v>34</v>
      </c>
      <c r="K166" s="42">
        <f t="shared" si="38"/>
        <v>94</v>
      </c>
      <c r="L166" s="34">
        <v>31</v>
      </c>
      <c r="M166" s="13">
        <v>31</v>
      </c>
      <c r="N166" s="19">
        <v>31</v>
      </c>
      <c r="O166" s="50">
        <f t="shared" si="39"/>
        <v>93</v>
      </c>
      <c r="P166" s="62">
        <f t="shared" si="40"/>
        <v>187</v>
      </c>
      <c r="Q166" s="34">
        <v>31</v>
      </c>
      <c r="R166" s="13">
        <v>28</v>
      </c>
      <c r="S166" s="19">
        <v>29</v>
      </c>
      <c r="T166" s="50">
        <f t="shared" si="41"/>
        <v>88</v>
      </c>
      <c r="U166" s="67">
        <f t="shared" si="42"/>
        <v>275</v>
      </c>
      <c r="V166" s="11"/>
      <c r="W166" s="116">
        <f t="shared" si="43"/>
        <v>275</v>
      </c>
      <c r="X166" s="34">
        <f t="shared" si="44"/>
        <v>6</v>
      </c>
      <c r="Y166" s="14">
        <f t="shared" si="45"/>
        <v>30.555555555555557</v>
      </c>
    </row>
    <row r="167" spans="1:25" ht="15.75">
      <c r="A167" s="15">
        <v>11</v>
      </c>
      <c r="B167" s="25" t="s">
        <v>149</v>
      </c>
      <c r="C167" s="12" t="s">
        <v>176</v>
      </c>
      <c r="D167" s="12" t="s">
        <v>48</v>
      </c>
      <c r="E167" s="12">
        <v>22917</v>
      </c>
      <c r="F167" s="13" t="s">
        <v>26</v>
      </c>
      <c r="G167" s="12"/>
      <c r="H167" s="13">
        <v>35</v>
      </c>
      <c r="I167" s="13">
        <v>32</v>
      </c>
      <c r="J167" s="37">
        <v>31</v>
      </c>
      <c r="K167" s="42">
        <f t="shared" si="38"/>
        <v>98</v>
      </c>
      <c r="L167" s="34">
        <v>32</v>
      </c>
      <c r="M167" s="13">
        <v>31</v>
      </c>
      <c r="N167" s="19">
        <v>27</v>
      </c>
      <c r="O167" s="50">
        <f t="shared" si="39"/>
        <v>90</v>
      </c>
      <c r="P167" s="62">
        <f t="shared" si="40"/>
        <v>188</v>
      </c>
      <c r="Q167" s="34">
        <v>30</v>
      </c>
      <c r="R167" s="13">
        <v>27</v>
      </c>
      <c r="S167" s="19">
        <v>33</v>
      </c>
      <c r="T167" s="50">
        <f t="shared" si="41"/>
        <v>90</v>
      </c>
      <c r="U167" s="67">
        <f t="shared" si="42"/>
        <v>278</v>
      </c>
      <c r="V167" s="57"/>
      <c r="W167" s="116">
        <f t="shared" si="43"/>
        <v>278</v>
      </c>
      <c r="X167" s="34">
        <f t="shared" si="44"/>
        <v>8</v>
      </c>
      <c r="Y167" s="14">
        <f t="shared" si="45"/>
        <v>30.88888888888889</v>
      </c>
    </row>
    <row r="168" spans="1:25" ht="15.75">
      <c r="A168" s="15">
        <v>12</v>
      </c>
      <c r="B168" s="25" t="s">
        <v>194</v>
      </c>
      <c r="C168" s="12" t="s">
        <v>167</v>
      </c>
      <c r="D168" s="12" t="s">
        <v>126</v>
      </c>
      <c r="E168" s="12">
        <v>24340</v>
      </c>
      <c r="F168" s="13" t="s">
        <v>26</v>
      </c>
      <c r="G168" s="12"/>
      <c r="H168" s="13">
        <v>32</v>
      </c>
      <c r="I168" s="13">
        <v>32</v>
      </c>
      <c r="J168" s="37">
        <v>33</v>
      </c>
      <c r="K168" s="42">
        <f t="shared" si="38"/>
        <v>97</v>
      </c>
      <c r="L168" s="34">
        <v>29</v>
      </c>
      <c r="M168" s="13">
        <v>31</v>
      </c>
      <c r="N168" s="19">
        <v>26</v>
      </c>
      <c r="O168" s="50">
        <f t="shared" si="39"/>
        <v>86</v>
      </c>
      <c r="P168" s="62">
        <f t="shared" si="40"/>
        <v>183</v>
      </c>
      <c r="Q168" s="34">
        <v>34</v>
      </c>
      <c r="R168" s="13">
        <v>28</v>
      </c>
      <c r="S168" s="19">
        <v>35</v>
      </c>
      <c r="T168" s="50">
        <f t="shared" si="41"/>
        <v>97</v>
      </c>
      <c r="U168" s="67">
        <f t="shared" si="42"/>
        <v>280</v>
      </c>
      <c r="V168" s="11"/>
      <c r="W168" s="116">
        <f t="shared" si="43"/>
        <v>280</v>
      </c>
      <c r="X168" s="34">
        <f t="shared" si="44"/>
        <v>9</v>
      </c>
      <c r="Y168" s="14">
        <f t="shared" si="45"/>
        <v>31.11111111111111</v>
      </c>
    </row>
    <row r="169" spans="1:25" ht="15.75">
      <c r="A169" s="15">
        <v>13</v>
      </c>
      <c r="B169" s="25" t="s">
        <v>165</v>
      </c>
      <c r="C169" s="12" t="s">
        <v>166</v>
      </c>
      <c r="D169" s="12" t="s">
        <v>34</v>
      </c>
      <c r="E169" s="12">
        <v>26534</v>
      </c>
      <c r="F169" s="13" t="s">
        <v>26</v>
      </c>
      <c r="G169" s="12"/>
      <c r="H169" s="13">
        <v>27</v>
      </c>
      <c r="I169" s="13">
        <v>29</v>
      </c>
      <c r="J169" s="37">
        <v>31</v>
      </c>
      <c r="K169" s="42">
        <f t="shared" si="38"/>
        <v>87</v>
      </c>
      <c r="L169" s="34">
        <v>31</v>
      </c>
      <c r="M169" s="13">
        <v>30</v>
      </c>
      <c r="N169" s="19">
        <v>33</v>
      </c>
      <c r="O169" s="50">
        <f t="shared" si="39"/>
        <v>94</v>
      </c>
      <c r="P169" s="62">
        <f t="shared" si="40"/>
        <v>181</v>
      </c>
      <c r="Q169" s="34">
        <v>34</v>
      </c>
      <c r="R169" s="13">
        <v>38</v>
      </c>
      <c r="S169" s="19">
        <v>27</v>
      </c>
      <c r="T169" s="50">
        <f t="shared" si="41"/>
        <v>99</v>
      </c>
      <c r="U169" s="67">
        <f t="shared" si="42"/>
        <v>280</v>
      </c>
      <c r="V169" s="11"/>
      <c r="W169" s="116">
        <f t="shared" si="43"/>
        <v>280</v>
      </c>
      <c r="X169" s="34">
        <f t="shared" si="44"/>
        <v>11</v>
      </c>
      <c r="Y169" s="14">
        <f t="shared" si="45"/>
        <v>31.11111111111111</v>
      </c>
    </row>
    <row r="170" spans="1:25" ht="15.75">
      <c r="A170" s="15">
        <v>14</v>
      </c>
      <c r="B170" s="25" t="s">
        <v>184</v>
      </c>
      <c r="C170" s="12" t="s">
        <v>167</v>
      </c>
      <c r="D170" s="12" t="s">
        <v>51</v>
      </c>
      <c r="E170" s="12">
        <v>43553</v>
      </c>
      <c r="F170" s="13" t="s">
        <v>26</v>
      </c>
      <c r="G170" s="12"/>
      <c r="H170" s="13">
        <v>28</v>
      </c>
      <c r="I170" s="13">
        <v>36</v>
      </c>
      <c r="J170" s="37">
        <v>31</v>
      </c>
      <c r="K170" s="42">
        <f t="shared" si="38"/>
        <v>95</v>
      </c>
      <c r="L170" s="34">
        <v>31</v>
      </c>
      <c r="M170" s="13">
        <v>29</v>
      </c>
      <c r="N170" s="19">
        <v>34</v>
      </c>
      <c r="O170" s="50">
        <f t="shared" si="39"/>
        <v>94</v>
      </c>
      <c r="P170" s="62">
        <f t="shared" si="40"/>
        <v>189</v>
      </c>
      <c r="Q170" s="34">
        <v>29</v>
      </c>
      <c r="R170" s="13">
        <v>32</v>
      </c>
      <c r="S170" s="19">
        <v>32</v>
      </c>
      <c r="T170" s="50">
        <f t="shared" si="41"/>
        <v>93</v>
      </c>
      <c r="U170" s="67">
        <f t="shared" si="42"/>
        <v>282</v>
      </c>
      <c r="V170" s="57"/>
      <c r="W170" s="116">
        <f t="shared" si="43"/>
        <v>282</v>
      </c>
      <c r="X170" s="34">
        <f t="shared" si="44"/>
        <v>8</v>
      </c>
      <c r="Y170" s="14">
        <f t="shared" si="45"/>
        <v>31.333333333333332</v>
      </c>
    </row>
    <row r="171" spans="1:25" ht="15.75">
      <c r="A171" s="15">
        <v>15</v>
      </c>
      <c r="B171" s="25" t="s">
        <v>210</v>
      </c>
      <c r="C171" s="12" t="s">
        <v>211</v>
      </c>
      <c r="D171" s="12" t="s">
        <v>212</v>
      </c>
      <c r="E171" s="12">
        <v>28017</v>
      </c>
      <c r="F171" s="13" t="s">
        <v>26</v>
      </c>
      <c r="G171" s="12"/>
      <c r="H171" s="13">
        <v>33</v>
      </c>
      <c r="I171" s="13">
        <v>33</v>
      </c>
      <c r="J171" s="37">
        <v>31</v>
      </c>
      <c r="K171" s="42">
        <f t="shared" si="38"/>
        <v>97</v>
      </c>
      <c r="L171" s="34">
        <v>31</v>
      </c>
      <c r="M171" s="13">
        <v>29</v>
      </c>
      <c r="N171" s="19">
        <v>30</v>
      </c>
      <c r="O171" s="50">
        <f t="shared" si="39"/>
        <v>90</v>
      </c>
      <c r="P171" s="62">
        <f t="shared" si="40"/>
        <v>187</v>
      </c>
      <c r="Q171" s="34">
        <v>32</v>
      </c>
      <c r="R171" s="13">
        <v>34</v>
      </c>
      <c r="S171" s="19">
        <v>32</v>
      </c>
      <c r="T171" s="50">
        <f t="shared" si="41"/>
        <v>98</v>
      </c>
      <c r="U171" s="67">
        <f t="shared" si="42"/>
        <v>285</v>
      </c>
      <c r="V171" s="57"/>
      <c r="W171" s="116">
        <f t="shared" si="43"/>
        <v>285</v>
      </c>
      <c r="X171" s="34">
        <f t="shared" si="44"/>
        <v>5</v>
      </c>
      <c r="Y171" s="14">
        <f t="shared" si="45"/>
        <v>31.666666666666668</v>
      </c>
    </row>
    <row r="172" spans="1:25" ht="15.75">
      <c r="A172" s="15">
        <v>16</v>
      </c>
      <c r="B172" s="25" t="s">
        <v>205</v>
      </c>
      <c r="C172" s="12" t="s">
        <v>76</v>
      </c>
      <c r="D172" s="12" t="s">
        <v>206</v>
      </c>
      <c r="E172" s="12">
        <v>27478</v>
      </c>
      <c r="F172" s="13" t="s">
        <v>26</v>
      </c>
      <c r="G172" s="12"/>
      <c r="H172" s="13">
        <v>31</v>
      </c>
      <c r="I172" s="13">
        <v>28</v>
      </c>
      <c r="J172" s="37">
        <v>29</v>
      </c>
      <c r="K172" s="42">
        <f t="shared" si="38"/>
        <v>88</v>
      </c>
      <c r="L172" s="34">
        <v>33</v>
      </c>
      <c r="M172" s="13">
        <v>32</v>
      </c>
      <c r="N172" s="19">
        <v>35</v>
      </c>
      <c r="O172" s="50">
        <f t="shared" si="39"/>
        <v>100</v>
      </c>
      <c r="P172" s="62">
        <f t="shared" si="40"/>
        <v>188</v>
      </c>
      <c r="Q172" s="34">
        <v>32</v>
      </c>
      <c r="R172" s="13">
        <v>34</v>
      </c>
      <c r="S172" s="19">
        <v>33</v>
      </c>
      <c r="T172" s="50">
        <f t="shared" si="41"/>
        <v>99</v>
      </c>
      <c r="U172" s="67">
        <f t="shared" si="42"/>
        <v>287</v>
      </c>
      <c r="V172" s="11"/>
      <c r="W172" s="116">
        <f t="shared" si="43"/>
        <v>287</v>
      </c>
      <c r="X172" s="34">
        <f t="shared" si="44"/>
        <v>7</v>
      </c>
      <c r="Y172" s="14">
        <f t="shared" si="45"/>
        <v>31.88888888888889</v>
      </c>
    </row>
    <row r="173" spans="1:25" ht="15.75">
      <c r="A173" s="15">
        <v>17</v>
      </c>
      <c r="B173" s="25" t="s">
        <v>170</v>
      </c>
      <c r="C173" s="12" t="s">
        <v>131</v>
      </c>
      <c r="D173" s="12" t="s">
        <v>34</v>
      </c>
      <c r="E173" s="12">
        <v>35026</v>
      </c>
      <c r="F173" s="13" t="s">
        <v>26</v>
      </c>
      <c r="G173" s="12"/>
      <c r="H173" s="13">
        <v>30</v>
      </c>
      <c r="I173" s="13">
        <v>36</v>
      </c>
      <c r="J173" s="37">
        <v>26</v>
      </c>
      <c r="K173" s="42">
        <f t="shared" si="38"/>
        <v>92</v>
      </c>
      <c r="L173" s="34">
        <v>31</v>
      </c>
      <c r="M173" s="13">
        <v>34</v>
      </c>
      <c r="N173" s="19">
        <v>31</v>
      </c>
      <c r="O173" s="50">
        <f t="shared" si="39"/>
        <v>96</v>
      </c>
      <c r="P173" s="62">
        <f t="shared" si="40"/>
        <v>188</v>
      </c>
      <c r="Q173" s="34">
        <v>33</v>
      </c>
      <c r="R173" s="13">
        <v>35</v>
      </c>
      <c r="S173" s="19">
        <v>32</v>
      </c>
      <c r="T173" s="50">
        <f t="shared" si="41"/>
        <v>100</v>
      </c>
      <c r="U173" s="67">
        <f t="shared" si="42"/>
        <v>288</v>
      </c>
      <c r="V173" s="11"/>
      <c r="W173" s="116">
        <f t="shared" si="43"/>
        <v>288</v>
      </c>
      <c r="X173" s="34">
        <f t="shared" si="44"/>
        <v>10</v>
      </c>
      <c r="Y173" s="14">
        <f t="shared" si="45"/>
        <v>32</v>
      </c>
    </row>
    <row r="174" spans="1:25" ht="15.75">
      <c r="A174" s="15">
        <v>18</v>
      </c>
      <c r="B174" s="25" t="s">
        <v>252</v>
      </c>
      <c r="C174" s="12" t="s">
        <v>253</v>
      </c>
      <c r="D174" s="12" t="s">
        <v>254</v>
      </c>
      <c r="E174" s="12">
        <v>45006</v>
      </c>
      <c r="F174" s="13" t="s">
        <v>26</v>
      </c>
      <c r="G174" s="12"/>
      <c r="H174" s="13">
        <v>30</v>
      </c>
      <c r="I174" s="13">
        <v>33</v>
      </c>
      <c r="J174" s="37">
        <v>31</v>
      </c>
      <c r="K174" s="42">
        <f t="shared" si="38"/>
        <v>94</v>
      </c>
      <c r="L174" s="34">
        <v>30</v>
      </c>
      <c r="M174" s="13">
        <v>32</v>
      </c>
      <c r="N174" s="19">
        <v>33</v>
      </c>
      <c r="O174" s="50">
        <f t="shared" si="39"/>
        <v>95</v>
      </c>
      <c r="P174" s="62">
        <f t="shared" si="40"/>
        <v>189</v>
      </c>
      <c r="Q174" s="34">
        <v>33</v>
      </c>
      <c r="R174" s="13">
        <v>34</v>
      </c>
      <c r="S174" s="19">
        <v>34</v>
      </c>
      <c r="T174" s="50">
        <f t="shared" si="41"/>
        <v>101</v>
      </c>
      <c r="U174" s="67">
        <f t="shared" si="42"/>
        <v>290</v>
      </c>
      <c r="V174" s="11"/>
      <c r="W174" s="116">
        <f t="shared" si="43"/>
        <v>290</v>
      </c>
      <c r="X174" s="34">
        <f t="shared" si="44"/>
        <v>4</v>
      </c>
      <c r="Y174" s="14">
        <f t="shared" si="45"/>
        <v>32.22222222222222</v>
      </c>
    </row>
    <row r="175" spans="1:25" ht="15.75">
      <c r="A175" s="15"/>
      <c r="B175" s="25"/>
      <c r="C175" s="12"/>
      <c r="D175" s="12"/>
      <c r="E175" s="12"/>
      <c r="F175" s="13"/>
      <c r="G175" s="12"/>
      <c r="H175" s="13"/>
      <c r="I175" s="13"/>
      <c r="J175" s="37"/>
      <c r="K175" s="42"/>
      <c r="L175" s="34"/>
      <c r="M175" s="13"/>
      <c r="N175" s="19"/>
      <c r="O175" s="50"/>
      <c r="P175" s="62"/>
      <c r="Q175" s="34"/>
      <c r="R175" s="13"/>
      <c r="S175" s="19"/>
      <c r="T175" s="50"/>
      <c r="U175" s="67"/>
      <c r="V175" s="11"/>
      <c r="W175" s="74"/>
      <c r="X175" s="34"/>
      <c r="Y175" s="14"/>
    </row>
    <row r="176" spans="1:25" ht="15.75">
      <c r="A176" s="15">
        <v>19</v>
      </c>
      <c r="B176" s="25" t="s">
        <v>255</v>
      </c>
      <c r="C176" s="97" t="s">
        <v>109</v>
      </c>
      <c r="D176" s="97" t="s">
        <v>256</v>
      </c>
      <c r="E176" s="97">
        <v>12</v>
      </c>
      <c r="F176" s="98" t="s">
        <v>26</v>
      </c>
      <c r="G176" s="12"/>
      <c r="H176" s="13">
        <v>31</v>
      </c>
      <c r="I176" s="13">
        <v>31</v>
      </c>
      <c r="J176" s="37">
        <v>34</v>
      </c>
      <c r="K176" s="42">
        <f t="shared" si="38"/>
        <v>96</v>
      </c>
      <c r="L176" s="34">
        <v>31</v>
      </c>
      <c r="M176" s="13">
        <v>33</v>
      </c>
      <c r="N176" s="19">
        <v>30</v>
      </c>
      <c r="O176" s="50">
        <f t="shared" si="39"/>
        <v>94</v>
      </c>
      <c r="P176" s="62">
        <f t="shared" si="40"/>
        <v>190</v>
      </c>
      <c r="Q176" s="34"/>
      <c r="R176" s="13"/>
      <c r="S176" s="19"/>
      <c r="T176" s="50"/>
      <c r="U176" s="67"/>
      <c r="V176" s="57"/>
      <c r="W176" s="116">
        <f aca="true" t="shared" si="46" ref="W176:W190">P176</f>
        <v>190</v>
      </c>
      <c r="X176" s="34">
        <f t="shared" si="44"/>
        <v>4</v>
      </c>
      <c r="Y176" s="14">
        <f aca="true" t="shared" si="47" ref="Y176:Y190">W176/6</f>
        <v>31.666666666666668</v>
      </c>
    </row>
    <row r="177" spans="1:25" ht="15.75">
      <c r="A177" s="15">
        <v>20</v>
      </c>
      <c r="B177" s="25" t="s">
        <v>200</v>
      </c>
      <c r="C177" s="12" t="s">
        <v>109</v>
      </c>
      <c r="D177" s="12" t="s">
        <v>128</v>
      </c>
      <c r="E177" s="12">
        <v>29626</v>
      </c>
      <c r="F177" s="13" t="s">
        <v>26</v>
      </c>
      <c r="G177" s="12"/>
      <c r="H177" s="13">
        <v>30</v>
      </c>
      <c r="I177" s="13">
        <v>34</v>
      </c>
      <c r="J177" s="37">
        <v>28</v>
      </c>
      <c r="K177" s="42">
        <f t="shared" si="38"/>
        <v>92</v>
      </c>
      <c r="L177" s="34">
        <v>33</v>
      </c>
      <c r="M177" s="13">
        <v>32</v>
      </c>
      <c r="N177" s="19">
        <v>33</v>
      </c>
      <c r="O177" s="50">
        <f t="shared" si="39"/>
        <v>98</v>
      </c>
      <c r="P177" s="62">
        <f t="shared" si="40"/>
        <v>190</v>
      </c>
      <c r="Q177" s="34"/>
      <c r="R177" s="13"/>
      <c r="S177" s="19"/>
      <c r="T177" s="50"/>
      <c r="U177" s="67"/>
      <c r="V177" s="57"/>
      <c r="W177" s="116">
        <f>P177</f>
        <v>190</v>
      </c>
      <c r="X177" s="34">
        <f t="shared" si="44"/>
        <v>6</v>
      </c>
      <c r="Y177" s="14">
        <f>W177/6</f>
        <v>31.666666666666668</v>
      </c>
    </row>
    <row r="178" spans="1:25" ht="15.75">
      <c r="A178" s="15">
        <v>21</v>
      </c>
      <c r="B178" s="25" t="s">
        <v>201</v>
      </c>
      <c r="C178" s="12" t="s">
        <v>202</v>
      </c>
      <c r="D178" s="12" t="s">
        <v>42</v>
      </c>
      <c r="E178" s="12">
        <v>43149</v>
      </c>
      <c r="F178" s="13" t="s">
        <v>26</v>
      </c>
      <c r="G178" s="12"/>
      <c r="H178" s="13">
        <v>33</v>
      </c>
      <c r="I178" s="13">
        <v>31</v>
      </c>
      <c r="J178" s="37">
        <v>29</v>
      </c>
      <c r="K178" s="42">
        <f t="shared" si="38"/>
        <v>93</v>
      </c>
      <c r="L178" s="34">
        <v>34</v>
      </c>
      <c r="M178" s="13">
        <v>31</v>
      </c>
      <c r="N178" s="19">
        <v>33</v>
      </c>
      <c r="O178" s="50">
        <f t="shared" si="39"/>
        <v>98</v>
      </c>
      <c r="P178" s="62">
        <f t="shared" si="40"/>
        <v>191</v>
      </c>
      <c r="Q178" s="34"/>
      <c r="R178" s="13"/>
      <c r="S178" s="19"/>
      <c r="T178" s="50"/>
      <c r="U178" s="67"/>
      <c r="V178" s="11"/>
      <c r="W178" s="116">
        <f t="shared" si="46"/>
        <v>191</v>
      </c>
      <c r="X178" s="34">
        <f t="shared" si="44"/>
        <v>5</v>
      </c>
      <c r="Y178" s="14">
        <f t="shared" si="47"/>
        <v>31.833333333333332</v>
      </c>
    </row>
    <row r="179" spans="1:25" ht="15.75">
      <c r="A179" s="15">
        <v>22</v>
      </c>
      <c r="B179" s="25" t="s">
        <v>171</v>
      </c>
      <c r="C179" s="12" t="s">
        <v>172</v>
      </c>
      <c r="D179" s="12" t="s">
        <v>34</v>
      </c>
      <c r="E179" s="12">
        <v>41248</v>
      </c>
      <c r="F179" s="13" t="s">
        <v>26</v>
      </c>
      <c r="G179" s="12"/>
      <c r="H179" s="13">
        <v>36</v>
      </c>
      <c r="I179" s="13">
        <v>27</v>
      </c>
      <c r="J179" s="37">
        <v>28</v>
      </c>
      <c r="K179" s="42">
        <f t="shared" si="38"/>
        <v>91</v>
      </c>
      <c r="L179" s="34">
        <v>35</v>
      </c>
      <c r="M179" s="13">
        <v>35</v>
      </c>
      <c r="N179" s="19">
        <v>30</v>
      </c>
      <c r="O179" s="50">
        <f t="shared" si="39"/>
        <v>100</v>
      </c>
      <c r="P179" s="62">
        <f t="shared" si="40"/>
        <v>191</v>
      </c>
      <c r="Q179" s="34"/>
      <c r="R179" s="13"/>
      <c r="S179" s="19"/>
      <c r="T179" s="50"/>
      <c r="U179" s="67"/>
      <c r="V179" s="57"/>
      <c r="W179" s="116">
        <f t="shared" si="46"/>
        <v>191</v>
      </c>
      <c r="X179" s="34">
        <f t="shared" si="44"/>
        <v>9</v>
      </c>
      <c r="Y179" s="14">
        <f t="shared" si="47"/>
        <v>31.833333333333332</v>
      </c>
    </row>
    <row r="180" spans="1:25" ht="15.75">
      <c r="A180" s="15">
        <v>23</v>
      </c>
      <c r="B180" s="25" t="s">
        <v>178</v>
      </c>
      <c r="C180" s="12" t="s">
        <v>179</v>
      </c>
      <c r="D180" s="12" t="s">
        <v>180</v>
      </c>
      <c r="E180" s="12">
        <v>41785</v>
      </c>
      <c r="F180" s="13" t="s">
        <v>26</v>
      </c>
      <c r="G180" s="12"/>
      <c r="H180" s="13">
        <v>32</v>
      </c>
      <c r="I180" s="13">
        <v>30</v>
      </c>
      <c r="J180" s="19">
        <v>32</v>
      </c>
      <c r="K180" s="99">
        <f t="shared" si="38"/>
        <v>94</v>
      </c>
      <c r="L180" s="34">
        <v>35</v>
      </c>
      <c r="M180" s="13">
        <v>31</v>
      </c>
      <c r="N180" s="19">
        <v>33</v>
      </c>
      <c r="O180" s="50">
        <f t="shared" si="39"/>
        <v>99</v>
      </c>
      <c r="P180" s="62">
        <f t="shared" si="40"/>
        <v>193</v>
      </c>
      <c r="Q180" s="34"/>
      <c r="R180" s="13"/>
      <c r="S180" s="19"/>
      <c r="T180" s="50"/>
      <c r="U180" s="67"/>
      <c r="V180" s="57"/>
      <c r="W180" s="116">
        <f t="shared" si="46"/>
        <v>193</v>
      </c>
      <c r="X180" s="34">
        <f t="shared" si="44"/>
        <v>5</v>
      </c>
      <c r="Y180" s="14">
        <f t="shared" si="47"/>
        <v>32.166666666666664</v>
      </c>
    </row>
    <row r="181" spans="1:25" ht="15.75">
      <c r="A181" s="15">
        <v>24</v>
      </c>
      <c r="B181" s="25" t="s">
        <v>199</v>
      </c>
      <c r="C181" s="12" t="s">
        <v>179</v>
      </c>
      <c r="D181" s="12" t="s">
        <v>196</v>
      </c>
      <c r="E181" s="12">
        <v>9296</v>
      </c>
      <c r="F181" s="13" t="s">
        <v>26</v>
      </c>
      <c r="G181" s="12"/>
      <c r="H181" s="13">
        <v>35</v>
      </c>
      <c r="I181" s="13">
        <v>30</v>
      </c>
      <c r="J181" s="19">
        <v>29</v>
      </c>
      <c r="K181" s="99">
        <f t="shared" si="38"/>
        <v>94</v>
      </c>
      <c r="L181" s="34">
        <v>33</v>
      </c>
      <c r="M181" s="13">
        <v>33</v>
      </c>
      <c r="N181" s="19">
        <v>33</v>
      </c>
      <c r="O181" s="50">
        <f t="shared" si="39"/>
        <v>99</v>
      </c>
      <c r="P181" s="62">
        <f t="shared" si="40"/>
        <v>193</v>
      </c>
      <c r="Q181" s="34"/>
      <c r="R181" s="13"/>
      <c r="S181" s="19"/>
      <c r="T181" s="50"/>
      <c r="U181" s="67"/>
      <c r="V181" s="11"/>
      <c r="W181" s="116">
        <f t="shared" si="46"/>
        <v>193</v>
      </c>
      <c r="X181" s="34">
        <f t="shared" si="44"/>
        <v>6</v>
      </c>
      <c r="Y181" s="14">
        <f t="shared" si="47"/>
        <v>32.166666666666664</v>
      </c>
    </row>
    <row r="182" spans="1:25" ht="15.75">
      <c r="A182" s="15">
        <v>25</v>
      </c>
      <c r="B182" s="25" t="s">
        <v>181</v>
      </c>
      <c r="C182" s="12" t="s">
        <v>182</v>
      </c>
      <c r="D182" s="12" t="s">
        <v>183</v>
      </c>
      <c r="E182" s="12">
        <v>28154</v>
      </c>
      <c r="F182" s="13" t="s">
        <v>26</v>
      </c>
      <c r="G182" s="12"/>
      <c r="H182" s="13">
        <v>35</v>
      </c>
      <c r="I182" s="13">
        <v>30</v>
      </c>
      <c r="J182" s="19">
        <v>29</v>
      </c>
      <c r="K182" s="99">
        <f t="shared" si="38"/>
        <v>94</v>
      </c>
      <c r="L182" s="34">
        <v>32</v>
      </c>
      <c r="M182" s="13">
        <v>34</v>
      </c>
      <c r="N182" s="19">
        <v>35</v>
      </c>
      <c r="O182" s="50">
        <f t="shared" si="39"/>
        <v>101</v>
      </c>
      <c r="P182" s="62">
        <f t="shared" si="40"/>
        <v>195</v>
      </c>
      <c r="Q182" s="34"/>
      <c r="R182" s="13"/>
      <c r="S182" s="19"/>
      <c r="T182" s="50"/>
      <c r="U182" s="67"/>
      <c r="V182" s="57"/>
      <c r="W182" s="116">
        <f t="shared" si="46"/>
        <v>195</v>
      </c>
      <c r="X182" s="34">
        <f t="shared" si="44"/>
        <v>6</v>
      </c>
      <c r="Y182" s="14">
        <f t="shared" si="47"/>
        <v>32.5</v>
      </c>
    </row>
    <row r="183" spans="1:25" ht="15.75">
      <c r="A183" s="15">
        <v>26</v>
      </c>
      <c r="B183" s="25" t="s">
        <v>245</v>
      </c>
      <c r="C183" s="12" t="s">
        <v>195</v>
      </c>
      <c r="D183" s="12" t="s">
        <v>196</v>
      </c>
      <c r="E183" s="12">
        <v>29687</v>
      </c>
      <c r="F183" s="13" t="s">
        <v>26</v>
      </c>
      <c r="G183" s="12"/>
      <c r="H183" s="13">
        <v>32</v>
      </c>
      <c r="I183" s="13">
        <v>38</v>
      </c>
      <c r="J183" s="104">
        <v>31</v>
      </c>
      <c r="K183" s="99">
        <f t="shared" si="38"/>
        <v>101</v>
      </c>
      <c r="L183" s="34">
        <v>35</v>
      </c>
      <c r="M183" s="13">
        <v>30</v>
      </c>
      <c r="N183" s="19">
        <v>30</v>
      </c>
      <c r="O183" s="50">
        <f t="shared" si="39"/>
        <v>95</v>
      </c>
      <c r="P183" s="62">
        <f t="shared" si="40"/>
        <v>196</v>
      </c>
      <c r="Q183" s="34"/>
      <c r="R183" s="13"/>
      <c r="S183" s="19"/>
      <c r="T183" s="50"/>
      <c r="U183" s="67"/>
      <c r="V183" s="11"/>
      <c r="W183" s="116">
        <f t="shared" si="46"/>
        <v>196</v>
      </c>
      <c r="X183" s="34">
        <f t="shared" si="44"/>
        <v>8</v>
      </c>
      <c r="Y183" s="14">
        <f t="shared" si="47"/>
        <v>32.666666666666664</v>
      </c>
    </row>
    <row r="184" spans="1:25" ht="15.75">
      <c r="A184" s="15">
        <v>27</v>
      </c>
      <c r="B184" s="25" t="s">
        <v>207</v>
      </c>
      <c r="C184" s="12" t="s">
        <v>208</v>
      </c>
      <c r="D184" s="12" t="s">
        <v>209</v>
      </c>
      <c r="E184" s="12">
        <v>36632</v>
      </c>
      <c r="F184" s="13" t="s">
        <v>26</v>
      </c>
      <c r="G184" s="12"/>
      <c r="H184" s="13">
        <v>30</v>
      </c>
      <c r="I184" s="13">
        <v>34</v>
      </c>
      <c r="J184" s="19">
        <v>33</v>
      </c>
      <c r="K184" s="99">
        <f>SUM(H184:J184)</f>
        <v>97</v>
      </c>
      <c r="L184" s="34">
        <v>38</v>
      </c>
      <c r="M184" s="13">
        <v>29</v>
      </c>
      <c r="N184" s="19">
        <v>32</v>
      </c>
      <c r="O184" s="50">
        <f>SUM(L184:N184)</f>
        <v>99</v>
      </c>
      <c r="P184" s="62">
        <f>SUM(O184,K184)</f>
        <v>196</v>
      </c>
      <c r="Q184" s="34"/>
      <c r="R184" s="13"/>
      <c r="S184" s="19"/>
      <c r="T184" s="50"/>
      <c r="U184" s="67"/>
      <c r="V184" s="11"/>
      <c r="W184" s="116">
        <f>P184</f>
        <v>196</v>
      </c>
      <c r="X184" s="34">
        <f>MAX(H184:J184,L184:N184,Q184:S184,V184)-MIN(H184:J184,L184:N184,Q184:S184,V184)</f>
        <v>9</v>
      </c>
      <c r="Y184" s="14">
        <f>W184/6</f>
        <v>32.666666666666664</v>
      </c>
    </row>
    <row r="185" spans="1:25" ht="15.75">
      <c r="A185" s="15">
        <v>28</v>
      </c>
      <c r="B185" s="25" t="s">
        <v>197</v>
      </c>
      <c r="C185" s="12" t="s">
        <v>198</v>
      </c>
      <c r="D185" s="12" t="s">
        <v>196</v>
      </c>
      <c r="E185" s="12">
        <v>50719</v>
      </c>
      <c r="F185" s="13" t="s">
        <v>26</v>
      </c>
      <c r="G185" s="12"/>
      <c r="H185" s="13">
        <v>38</v>
      </c>
      <c r="I185" s="13">
        <v>30</v>
      </c>
      <c r="J185" s="19">
        <v>30</v>
      </c>
      <c r="K185" s="99">
        <f t="shared" si="38"/>
        <v>98</v>
      </c>
      <c r="L185" s="34">
        <v>29</v>
      </c>
      <c r="M185" s="13">
        <v>34</v>
      </c>
      <c r="N185" s="19">
        <v>35</v>
      </c>
      <c r="O185" s="50">
        <f t="shared" si="39"/>
        <v>98</v>
      </c>
      <c r="P185" s="62">
        <f t="shared" si="40"/>
        <v>196</v>
      </c>
      <c r="Q185" s="34"/>
      <c r="R185" s="13"/>
      <c r="S185" s="19"/>
      <c r="T185" s="50"/>
      <c r="U185" s="67"/>
      <c r="V185" s="11"/>
      <c r="W185" s="116">
        <f t="shared" si="46"/>
        <v>196</v>
      </c>
      <c r="X185" s="34">
        <f t="shared" si="44"/>
        <v>9</v>
      </c>
      <c r="Y185" s="14">
        <f t="shared" si="47"/>
        <v>32.666666666666664</v>
      </c>
    </row>
    <row r="186" spans="1:25" ht="15.75">
      <c r="A186" s="15">
        <v>29</v>
      </c>
      <c r="B186" s="25" t="s">
        <v>185</v>
      </c>
      <c r="C186" s="12" t="s">
        <v>186</v>
      </c>
      <c r="D186" s="12" t="s">
        <v>187</v>
      </c>
      <c r="E186" s="12">
        <v>33151</v>
      </c>
      <c r="F186" s="13" t="s">
        <v>26</v>
      </c>
      <c r="G186" s="12"/>
      <c r="H186" s="13">
        <v>33</v>
      </c>
      <c r="I186" s="13">
        <v>36</v>
      </c>
      <c r="J186" s="19">
        <v>35</v>
      </c>
      <c r="K186" s="99">
        <f t="shared" si="38"/>
        <v>104</v>
      </c>
      <c r="L186" s="34">
        <v>31</v>
      </c>
      <c r="M186" s="13">
        <v>31</v>
      </c>
      <c r="N186" s="19">
        <v>32</v>
      </c>
      <c r="O186" s="50">
        <f t="shared" si="39"/>
        <v>94</v>
      </c>
      <c r="P186" s="62">
        <f t="shared" si="40"/>
        <v>198</v>
      </c>
      <c r="Q186" s="34"/>
      <c r="R186" s="13"/>
      <c r="S186" s="19"/>
      <c r="T186" s="50"/>
      <c r="U186" s="67"/>
      <c r="V186" s="11"/>
      <c r="W186" s="116">
        <f t="shared" si="46"/>
        <v>198</v>
      </c>
      <c r="X186" s="34">
        <f t="shared" si="44"/>
        <v>5</v>
      </c>
      <c r="Y186" s="14">
        <f t="shared" si="47"/>
        <v>33</v>
      </c>
    </row>
    <row r="187" spans="1:25" ht="15.75">
      <c r="A187" s="23">
        <v>30</v>
      </c>
      <c r="B187" s="82" t="s">
        <v>191</v>
      </c>
      <c r="C187" s="18" t="s">
        <v>192</v>
      </c>
      <c r="D187" s="18" t="s">
        <v>39</v>
      </c>
      <c r="E187" s="18">
        <v>35156</v>
      </c>
      <c r="F187" s="22" t="s">
        <v>26</v>
      </c>
      <c r="G187" s="18"/>
      <c r="H187" s="22">
        <v>36</v>
      </c>
      <c r="I187" s="22">
        <v>31</v>
      </c>
      <c r="J187" s="48">
        <v>39</v>
      </c>
      <c r="K187" s="99">
        <f t="shared" si="38"/>
        <v>106</v>
      </c>
      <c r="L187" s="34">
        <v>34</v>
      </c>
      <c r="M187" s="13">
        <v>31</v>
      </c>
      <c r="N187" s="19">
        <v>33</v>
      </c>
      <c r="O187" s="50">
        <f t="shared" si="39"/>
        <v>98</v>
      </c>
      <c r="P187" s="62">
        <f t="shared" si="40"/>
        <v>204</v>
      </c>
      <c r="Q187" s="34"/>
      <c r="R187" s="13"/>
      <c r="S187" s="19"/>
      <c r="T187" s="50"/>
      <c r="U187" s="67"/>
      <c r="V187" s="57"/>
      <c r="W187" s="116">
        <f t="shared" si="46"/>
        <v>204</v>
      </c>
      <c r="X187" s="34">
        <f t="shared" si="44"/>
        <v>8</v>
      </c>
      <c r="Y187" s="14">
        <f t="shared" si="47"/>
        <v>34</v>
      </c>
    </row>
    <row r="188" spans="1:25" ht="15.75">
      <c r="A188" s="105">
        <v>31</v>
      </c>
      <c r="B188" s="25" t="s">
        <v>173</v>
      </c>
      <c r="C188" s="12" t="s">
        <v>174</v>
      </c>
      <c r="D188" s="12" t="s">
        <v>175</v>
      </c>
      <c r="E188" s="12">
        <v>29837</v>
      </c>
      <c r="F188" s="13" t="s">
        <v>26</v>
      </c>
      <c r="G188" s="12"/>
      <c r="H188" s="13">
        <v>34</v>
      </c>
      <c r="I188" s="13">
        <v>36</v>
      </c>
      <c r="J188" s="19">
        <v>34</v>
      </c>
      <c r="K188" s="99">
        <f t="shared" si="38"/>
        <v>104</v>
      </c>
      <c r="L188" s="34">
        <v>39</v>
      </c>
      <c r="M188" s="13">
        <v>33</v>
      </c>
      <c r="N188" s="19">
        <v>31</v>
      </c>
      <c r="O188" s="50">
        <f t="shared" si="39"/>
        <v>103</v>
      </c>
      <c r="P188" s="62">
        <f t="shared" si="40"/>
        <v>207</v>
      </c>
      <c r="Q188" s="34"/>
      <c r="R188" s="13"/>
      <c r="S188" s="19"/>
      <c r="T188" s="50"/>
      <c r="U188" s="67"/>
      <c r="V188" s="11"/>
      <c r="W188" s="116">
        <f t="shared" si="46"/>
        <v>207</v>
      </c>
      <c r="X188" s="34">
        <f t="shared" si="44"/>
        <v>8</v>
      </c>
      <c r="Y188" s="14">
        <f t="shared" si="47"/>
        <v>34.5</v>
      </c>
    </row>
    <row r="189" spans="1:25" ht="15.75">
      <c r="A189" s="23">
        <v>32</v>
      </c>
      <c r="B189" s="25" t="s">
        <v>246</v>
      </c>
      <c r="C189" s="12" t="s">
        <v>247</v>
      </c>
      <c r="D189" s="12" t="s">
        <v>212</v>
      </c>
      <c r="E189" s="12">
        <v>28013</v>
      </c>
      <c r="F189" s="13" t="s">
        <v>26</v>
      </c>
      <c r="G189" s="12"/>
      <c r="H189" s="13">
        <v>32</v>
      </c>
      <c r="I189" s="13">
        <v>37</v>
      </c>
      <c r="J189" s="19">
        <v>45</v>
      </c>
      <c r="K189" s="99">
        <f>SUM(H189:J189)</f>
        <v>114</v>
      </c>
      <c r="L189" s="34">
        <v>32</v>
      </c>
      <c r="M189" s="13">
        <v>33</v>
      </c>
      <c r="N189" s="19">
        <v>35</v>
      </c>
      <c r="O189" s="50">
        <f>SUM(L189:N189)</f>
        <v>100</v>
      </c>
      <c r="P189" s="62">
        <f>SUM(O189,K189)</f>
        <v>214</v>
      </c>
      <c r="Q189" s="34"/>
      <c r="R189" s="13"/>
      <c r="S189" s="19"/>
      <c r="T189" s="50"/>
      <c r="U189" s="67"/>
      <c r="V189" s="57"/>
      <c r="W189" s="116">
        <f>P189</f>
        <v>214</v>
      </c>
      <c r="X189" s="34">
        <f>MAX(H189:J189,L189:N189,Q189:S189,V189)-MIN(H189:J189,L189:N189,Q189:S189,V189)</f>
        <v>13</v>
      </c>
      <c r="Y189" s="14">
        <f>W189/6</f>
        <v>35.666666666666664</v>
      </c>
    </row>
    <row r="190" spans="1:25" ht="15.75">
      <c r="A190" s="105">
        <v>33</v>
      </c>
      <c r="B190" s="25" t="s">
        <v>193</v>
      </c>
      <c r="C190" s="12" t="s">
        <v>174</v>
      </c>
      <c r="D190" s="12" t="s">
        <v>65</v>
      </c>
      <c r="E190" s="12">
        <v>36447</v>
      </c>
      <c r="F190" s="13" t="s">
        <v>26</v>
      </c>
      <c r="G190" s="12"/>
      <c r="H190" s="13">
        <v>38</v>
      </c>
      <c r="I190" s="13">
        <v>30</v>
      </c>
      <c r="J190" s="19">
        <v>43</v>
      </c>
      <c r="K190" s="99">
        <f t="shared" si="38"/>
        <v>111</v>
      </c>
      <c r="L190" s="34">
        <v>31</v>
      </c>
      <c r="M190" s="13">
        <v>32</v>
      </c>
      <c r="N190" s="19">
        <v>40</v>
      </c>
      <c r="O190" s="50">
        <f t="shared" si="39"/>
        <v>103</v>
      </c>
      <c r="P190" s="62">
        <f t="shared" si="40"/>
        <v>214</v>
      </c>
      <c r="Q190" s="34"/>
      <c r="R190" s="13"/>
      <c r="S190" s="19"/>
      <c r="T190" s="50"/>
      <c r="U190" s="67"/>
      <c r="V190" s="57"/>
      <c r="W190" s="116">
        <f t="shared" si="46"/>
        <v>214</v>
      </c>
      <c r="X190" s="34">
        <f t="shared" si="44"/>
        <v>13</v>
      </c>
      <c r="Y190" s="14">
        <f t="shared" si="47"/>
        <v>35.666666666666664</v>
      </c>
    </row>
    <row r="192" spans="10:16" ht="12.75">
      <c r="J192" s="95"/>
      <c r="K192" s="5"/>
      <c r="O192" s="5"/>
      <c r="P192" s="5"/>
    </row>
    <row r="193" spans="10:16" ht="12.75">
      <c r="J193" s="95"/>
      <c r="K193" s="5"/>
      <c r="O193" s="5"/>
      <c r="P193" s="5"/>
    </row>
    <row r="194" spans="10:16" ht="12.75">
      <c r="J194" s="95"/>
      <c r="K194" s="5"/>
      <c r="O194" s="5"/>
      <c r="P194" s="5"/>
    </row>
    <row r="195" spans="11:16" ht="12.75">
      <c r="K195" s="5"/>
      <c r="O195" s="5"/>
      <c r="P195" s="5"/>
    </row>
    <row r="196" spans="11:16" ht="12.75">
      <c r="K196" s="5"/>
      <c r="O196" s="5"/>
      <c r="P196" s="5"/>
    </row>
    <row r="197" spans="11:16" ht="12.75">
      <c r="K197" s="5"/>
      <c r="O197" s="5"/>
      <c r="P197" s="5"/>
    </row>
  </sheetData>
  <conditionalFormatting sqref="V92:V127 W155 V34:V38 V135:V150 V188:V190 V74:V84 V156:V171 L1:N65536 Q1:S65536 V45:V69 H1:J65536">
    <cfRule type="cellIs" priority="1" dxfId="0" operator="lessThan" stopIfTrue="1">
      <formula>30</formula>
    </cfRule>
    <cfRule type="cellIs" priority="2" dxfId="1" operator="between" stopIfTrue="1">
      <formula>30</formula>
      <formula>35</formula>
    </cfRule>
    <cfRule type="cellIs" priority="3" dxfId="2" operator="greaterThan" stopIfTrue="1">
      <formula>35</formula>
    </cfRule>
  </conditionalFormatting>
  <conditionalFormatting sqref="K134:K150 O134:O150 K74:K84 O74:O84 T74:T84 O156:O190 K34:K38 O34:O38 T34:T38 K92:K127 T134:T150 O92:O127 T92:T127 T156:T190 K156:K190 K45:K69 T45:T69 O45:O69">
    <cfRule type="cellIs" priority="4" dxfId="0" operator="lessThan" stopIfTrue="1">
      <formula>90</formula>
    </cfRule>
    <cfRule type="cellIs" priority="5" dxfId="1" operator="between" stopIfTrue="1">
      <formula>90</formula>
      <formula>107</formula>
    </cfRule>
    <cfRule type="cellIs" priority="6" dxfId="2" operator="greaterThan" stopIfTrue="1">
      <formula>107</formula>
    </cfRule>
  </conditionalFormatting>
  <conditionalFormatting sqref="P135:P150 P74:P84 P156:P190 P34:P38 P92:P127 W143:W148 P45:P69">
    <cfRule type="cellIs" priority="7" dxfId="0" operator="lessThan" stopIfTrue="1">
      <formula>180</formula>
    </cfRule>
    <cfRule type="cellIs" priority="8" dxfId="1" operator="between" stopIfTrue="1">
      <formula>180</formula>
      <formula>215</formula>
    </cfRule>
    <cfRule type="cellIs" priority="9" dxfId="2" operator="greaterThan" stopIfTrue="1">
      <formula>215</formula>
    </cfRule>
  </conditionalFormatting>
  <conditionalFormatting sqref="U135:U150 U74:U84 U156:U190 U34:U38 U92:U127 U45:U69">
    <cfRule type="cellIs" priority="10" dxfId="0" operator="lessThan" stopIfTrue="1">
      <formula>270</formula>
    </cfRule>
    <cfRule type="cellIs" priority="11" dxfId="1" operator="between" stopIfTrue="1">
      <formula>270</formula>
      <formula>323</formula>
    </cfRule>
    <cfRule type="cellIs" priority="12" dxfId="2" operator="greaterThan" stopIfTrue="1">
      <formula>323</formula>
    </cfRule>
  </conditionalFormatting>
  <conditionalFormatting sqref="W34:W37 W74:W80 W149:W150 W68:W69 W141:W142 W110 W160 W135:W138 W175 W156:W157 W92:W95 W45:W48 W54:W56">
    <cfRule type="cellIs" priority="13" dxfId="0" operator="lessThan" stopIfTrue="1">
      <formula>300</formula>
    </cfRule>
    <cfRule type="cellIs" priority="14" dxfId="1" operator="between" stopIfTrue="1">
      <formula>300</formula>
      <formula>359</formula>
    </cfRule>
    <cfRule type="cellIs" priority="15" dxfId="2" operator="greaterThan" stopIfTrue="1">
      <formula>359</formula>
    </cfRule>
  </conditionalFormatting>
  <conditionalFormatting sqref="Y45:Y69 Y34:Y38 Y135:Y138 Y142:Y150 Y74:Y84 Y156:Y190 Y92:Y127">
    <cfRule type="cellIs" priority="16" dxfId="0" operator="lessThan" stopIfTrue="1">
      <formula>30</formula>
    </cfRule>
    <cfRule type="cellIs" priority="17" dxfId="1" operator="between" stopIfTrue="1">
      <formula>30</formula>
      <formula>35.999</formula>
    </cfRule>
    <cfRule type="cellIs" priority="18" dxfId="2" operator="greaterThan" stopIfTrue="1">
      <formula>35.999</formula>
    </cfRule>
  </conditionalFormatting>
  <printOptions/>
  <pageMargins left="0.1968503937007874" right="0.1968503937007874" top="0.3937007874015748" bottom="0.984251968503937" header="0.5118110236220472" footer="0.5118110236220472"/>
  <pageSetup horizontalDpi="300" verticalDpi="300" orientation="landscape" paperSize="9" scale="52" r:id="rId3"/>
  <rowBreaks count="3" manualBreakCount="3">
    <brk id="39" max="24" man="1"/>
    <brk id="68" max="24" man="1"/>
    <brk id="128" max="24" man="1"/>
  </rowBreaks>
  <legacyDrawing r:id="rId2"/>
  <oleObjects>
    <oleObject progId="Word.Document.8" shapeId="1297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A1" sqref="A1:M2"/>
    </sheetView>
  </sheetViews>
  <sheetFormatPr defaultColWidth="11.421875" defaultRowHeight="12.75"/>
  <cols>
    <col min="1" max="1" width="2.00390625" style="0" bestFit="1" customWidth="1"/>
    <col min="2" max="2" width="13.421875" style="0" bestFit="1" customWidth="1"/>
    <col min="3" max="3" width="10.28125" style="0" bestFit="1" customWidth="1"/>
    <col min="4" max="4" width="8.28125" style="0" bestFit="1" customWidth="1"/>
    <col min="5" max="5" width="4.8515625" style="0" bestFit="1" customWidth="1"/>
    <col min="6" max="11" width="5.00390625" style="0" bestFit="1" customWidth="1"/>
    <col min="12" max="12" width="8.00390625" style="0" bestFit="1" customWidth="1"/>
    <col min="13" max="13" width="7.28125" style="0" bestFit="1" customWidth="1"/>
  </cols>
  <sheetData>
    <row r="1" spans="1:13" ht="12.75">
      <c r="A1" s="133" t="s">
        <v>291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>
      <c r="A2" s="135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>
      <c r="A3" s="123" t="s">
        <v>289</v>
      </c>
      <c r="B3" s="124" t="s">
        <v>29</v>
      </c>
      <c r="C3" s="124" t="s">
        <v>30</v>
      </c>
      <c r="D3" s="124" t="s">
        <v>31</v>
      </c>
      <c r="E3" s="124" t="s">
        <v>270</v>
      </c>
      <c r="F3" s="124" t="s">
        <v>4</v>
      </c>
      <c r="G3" s="124" t="s">
        <v>5</v>
      </c>
      <c r="H3" s="124" t="s">
        <v>6</v>
      </c>
      <c r="I3" s="124" t="s">
        <v>7</v>
      </c>
      <c r="J3" s="124" t="s">
        <v>8</v>
      </c>
      <c r="K3" s="124" t="s">
        <v>9</v>
      </c>
      <c r="L3" s="124" t="s">
        <v>271</v>
      </c>
      <c r="M3" s="124" t="s">
        <v>1</v>
      </c>
    </row>
    <row r="4" spans="1:13" ht="12.75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12.75">
      <c r="A5" s="124">
        <v>1</v>
      </c>
      <c r="B5" s="124" t="s">
        <v>115</v>
      </c>
      <c r="C5" s="127" t="s">
        <v>116</v>
      </c>
      <c r="D5" s="127">
        <v>6331</v>
      </c>
      <c r="E5" s="127" t="s">
        <v>272</v>
      </c>
      <c r="F5" s="127">
        <v>33</v>
      </c>
      <c r="G5" s="127">
        <v>31</v>
      </c>
      <c r="H5" s="127">
        <v>32</v>
      </c>
      <c r="I5" s="127">
        <v>28</v>
      </c>
      <c r="J5" s="127">
        <v>30</v>
      </c>
      <c r="K5" s="127">
        <v>33</v>
      </c>
      <c r="L5" s="127">
        <v>187</v>
      </c>
      <c r="M5" s="128">
        <v>31167</v>
      </c>
    </row>
    <row r="6" spans="1:13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>
      <c r="A7" s="124">
        <v>2</v>
      </c>
      <c r="B7" s="124" t="s">
        <v>88</v>
      </c>
      <c r="C7" s="127" t="s">
        <v>89</v>
      </c>
      <c r="D7" s="127">
        <v>4804</v>
      </c>
      <c r="E7" s="127" t="s">
        <v>273</v>
      </c>
      <c r="F7" s="127">
        <v>30</v>
      </c>
      <c r="G7" s="127">
        <v>28</v>
      </c>
      <c r="H7" s="127">
        <v>33</v>
      </c>
      <c r="I7" s="127">
        <v>28</v>
      </c>
      <c r="J7" s="127">
        <v>32</v>
      </c>
      <c r="K7" s="127">
        <v>27</v>
      </c>
      <c r="L7" s="127">
        <v>178</v>
      </c>
      <c r="M7" s="128">
        <v>29667</v>
      </c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2.75">
      <c r="A9" s="124">
        <v>3</v>
      </c>
      <c r="B9" s="124" t="s">
        <v>113</v>
      </c>
      <c r="C9" s="127" t="s">
        <v>114</v>
      </c>
      <c r="D9" s="127">
        <v>34823</v>
      </c>
      <c r="E9" s="127" t="s">
        <v>272</v>
      </c>
      <c r="F9" s="127">
        <v>31</v>
      </c>
      <c r="G9" s="127">
        <v>32</v>
      </c>
      <c r="H9" s="127">
        <v>30</v>
      </c>
      <c r="I9" s="127">
        <v>30</v>
      </c>
      <c r="J9" s="127">
        <v>26</v>
      </c>
      <c r="K9" s="127">
        <v>29</v>
      </c>
      <c r="L9" s="127">
        <v>178</v>
      </c>
      <c r="M9" s="128">
        <v>30226</v>
      </c>
    </row>
    <row r="10" spans="1:13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12.75">
      <c r="A11" s="123" t="s">
        <v>289</v>
      </c>
      <c r="B11" s="124" t="s">
        <v>274</v>
      </c>
      <c r="C11" s="127" t="s">
        <v>71</v>
      </c>
      <c r="D11" s="127">
        <v>5821</v>
      </c>
      <c r="E11" s="127" t="s">
        <v>272</v>
      </c>
      <c r="F11" s="123" t="s">
        <v>289</v>
      </c>
      <c r="G11" s="123" t="s">
        <v>289</v>
      </c>
      <c r="H11" s="123" t="s">
        <v>289</v>
      </c>
      <c r="I11" s="123" t="s">
        <v>289</v>
      </c>
      <c r="J11" s="123" t="s">
        <v>289</v>
      </c>
      <c r="K11" s="127">
        <v>2</v>
      </c>
      <c r="L11" s="127">
        <v>2</v>
      </c>
      <c r="M11" s="128">
        <v>1000</v>
      </c>
    </row>
    <row r="12" spans="1:13" ht="12.75">
      <c r="A12" s="125"/>
      <c r="B12" s="126"/>
      <c r="C12" s="126"/>
      <c r="D12" s="126"/>
      <c r="E12" s="126"/>
      <c r="F12" s="125"/>
      <c r="G12" s="125"/>
      <c r="H12" s="125"/>
      <c r="I12" s="125"/>
      <c r="J12" s="125"/>
      <c r="K12" s="126"/>
      <c r="L12" s="126"/>
      <c r="M12" s="126"/>
    </row>
    <row r="13" spans="1:13" ht="12.75">
      <c r="A13" s="123" t="s">
        <v>289</v>
      </c>
      <c r="B13" s="123" t="s">
        <v>289</v>
      </c>
      <c r="C13" s="124" t="s">
        <v>271</v>
      </c>
      <c r="D13" s="123" t="s">
        <v>289</v>
      </c>
      <c r="E13" s="123" t="s">
        <v>289</v>
      </c>
      <c r="F13" s="124">
        <v>94</v>
      </c>
      <c r="G13" s="124">
        <v>91</v>
      </c>
      <c r="H13" s="124">
        <v>95</v>
      </c>
      <c r="I13" s="124">
        <v>86</v>
      </c>
      <c r="J13" s="124">
        <v>88</v>
      </c>
      <c r="K13" s="124">
        <v>91</v>
      </c>
      <c r="L13" s="124">
        <v>545</v>
      </c>
      <c r="M13" s="129">
        <v>30278</v>
      </c>
    </row>
    <row r="14" spans="1:13" ht="12.75">
      <c r="A14" s="125"/>
      <c r="B14" s="125"/>
      <c r="C14" s="126"/>
      <c r="D14" s="125"/>
      <c r="E14" s="125"/>
      <c r="F14" s="126"/>
      <c r="G14" s="126"/>
      <c r="H14" s="126"/>
      <c r="I14" s="126"/>
      <c r="J14" s="126"/>
      <c r="K14" s="126"/>
      <c r="L14" s="126"/>
      <c r="M14" s="126"/>
    </row>
    <row r="15" spans="1:13" ht="12.75">
      <c r="A15" s="124">
        <v>4</v>
      </c>
      <c r="B15" s="124" t="s">
        <v>274</v>
      </c>
      <c r="C15" s="127" t="s">
        <v>71</v>
      </c>
      <c r="D15" s="127">
        <v>5821</v>
      </c>
      <c r="E15" s="127" t="s">
        <v>272</v>
      </c>
      <c r="F15" s="123" t="s">
        <v>289</v>
      </c>
      <c r="G15" s="123" t="s">
        <v>289</v>
      </c>
      <c r="H15" s="123" t="s">
        <v>289</v>
      </c>
      <c r="I15" s="123" t="s">
        <v>289</v>
      </c>
      <c r="J15" s="123" t="s">
        <v>289</v>
      </c>
      <c r="K15" s="123" t="s">
        <v>289</v>
      </c>
      <c r="L15" s="123" t="s">
        <v>289</v>
      </c>
      <c r="M15" s="123" t="s">
        <v>289</v>
      </c>
    </row>
    <row r="16" spans="1:13" ht="12.75">
      <c r="A16" s="126"/>
      <c r="B16" s="126"/>
      <c r="C16" s="126"/>
      <c r="D16" s="126"/>
      <c r="E16" s="126"/>
      <c r="F16" s="125"/>
      <c r="G16" s="125"/>
      <c r="H16" s="125"/>
      <c r="I16" s="125"/>
      <c r="J16" s="125"/>
      <c r="K16" s="125"/>
      <c r="L16" s="125"/>
      <c r="M16" s="125"/>
    </row>
    <row r="17" spans="1:13" ht="12.75">
      <c r="A17" s="133" t="s">
        <v>290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12.75">
      <c r="A18" s="135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ht="12.75">
      <c r="A19" s="123" t="s">
        <v>289</v>
      </c>
      <c r="B19" s="124" t="s">
        <v>29</v>
      </c>
      <c r="C19" s="124" t="s">
        <v>30</v>
      </c>
      <c r="D19" s="124" t="s">
        <v>31</v>
      </c>
      <c r="E19" s="124" t="s">
        <v>270</v>
      </c>
      <c r="F19" s="124" t="s">
        <v>4</v>
      </c>
      <c r="G19" s="124" t="s">
        <v>5</v>
      </c>
      <c r="H19" s="124" t="s">
        <v>6</v>
      </c>
      <c r="I19" s="124" t="s">
        <v>7</v>
      </c>
      <c r="J19" s="124" t="s">
        <v>8</v>
      </c>
      <c r="K19" s="124" t="s">
        <v>9</v>
      </c>
      <c r="L19" s="124" t="s">
        <v>271</v>
      </c>
      <c r="M19" s="124" t="s">
        <v>1</v>
      </c>
    </row>
    <row r="20" spans="1:13" ht="12.75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ht="12.75">
      <c r="A21" s="124">
        <v>1</v>
      </c>
      <c r="B21" s="124" t="s">
        <v>275</v>
      </c>
      <c r="C21" s="127" t="s">
        <v>142</v>
      </c>
      <c r="D21" s="127">
        <v>22203</v>
      </c>
      <c r="E21" s="127" t="s">
        <v>272</v>
      </c>
      <c r="F21" s="127">
        <v>29</v>
      </c>
      <c r="G21" s="127">
        <v>30</v>
      </c>
      <c r="H21" s="127">
        <v>27</v>
      </c>
      <c r="I21" s="127">
        <v>34</v>
      </c>
      <c r="J21" s="127">
        <v>35</v>
      </c>
      <c r="K21" s="127">
        <v>36</v>
      </c>
      <c r="L21" s="127">
        <v>191</v>
      </c>
      <c r="M21" s="128">
        <v>31833</v>
      </c>
    </row>
    <row r="22" spans="1:13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ht="12.75">
      <c r="A23" s="124">
        <v>2</v>
      </c>
      <c r="B23" s="124" t="s">
        <v>276</v>
      </c>
      <c r="C23" s="127" t="s">
        <v>81</v>
      </c>
      <c r="D23" s="127">
        <v>60777</v>
      </c>
      <c r="E23" s="127" t="s">
        <v>277</v>
      </c>
      <c r="F23" s="127">
        <v>32</v>
      </c>
      <c r="G23" s="127">
        <v>35</v>
      </c>
      <c r="H23" s="127">
        <v>34</v>
      </c>
      <c r="I23" s="127">
        <v>33</v>
      </c>
      <c r="J23" s="127">
        <v>29</v>
      </c>
      <c r="K23" s="127">
        <v>35</v>
      </c>
      <c r="L23" s="127">
        <v>198</v>
      </c>
      <c r="M23" s="128">
        <v>33000</v>
      </c>
    </row>
    <row r="24" spans="1:13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2.75">
      <c r="A25" s="124">
        <v>3</v>
      </c>
      <c r="B25" s="124" t="s">
        <v>143</v>
      </c>
      <c r="C25" s="127" t="s">
        <v>144</v>
      </c>
      <c r="D25" s="127">
        <v>5581</v>
      </c>
      <c r="E25" s="127" t="s">
        <v>272</v>
      </c>
      <c r="F25" s="127">
        <v>29</v>
      </c>
      <c r="G25" s="127">
        <v>29</v>
      </c>
      <c r="H25" s="127">
        <v>30</v>
      </c>
      <c r="I25" s="127">
        <v>33</v>
      </c>
      <c r="J25" s="127">
        <v>29</v>
      </c>
      <c r="K25" s="127">
        <v>31</v>
      </c>
      <c r="L25" s="127">
        <v>181</v>
      </c>
      <c r="M25" s="128">
        <v>30167</v>
      </c>
    </row>
    <row r="26" spans="1:13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ht="12.75">
      <c r="A27" s="123" t="s">
        <v>289</v>
      </c>
      <c r="B27" s="123" t="s">
        <v>289</v>
      </c>
      <c r="C27" s="124" t="s">
        <v>271</v>
      </c>
      <c r="D27" s="123" t="s">
        <v>289</v>
      </c>
      <c r="E27" s="123" t="s">
        <v>289</v>
      </c>
      <c r="F27" s="124">
        <v>90</v>
      </c>
      <c r="G27" s="124">
        <v>94</v>
      </c>
      <c r="H27" s="124">
        <v>91</v>
      </c>
      <c r="I27" s="124">
        <v>100</v>
      </c>
      <c r="J27" s="124">
        <v>93</v>
      </c>
      <c r="K27" s="124">
        <v>102</v>
      </c>
      <c r="L27" s="124">
        <v>570</v>
      </c>
      <c r="M27" s="129">
        <v>31667</v>
      </c>
    </row>
    <row r="28" spans="1:13" ht="12.75">
      <c r="A28" s="125"/>
      <c r="B28" s="125"/>
      <c r="C28" s="126"/>
      <c r="D28" s="125"/>
      <c r="E28" s="125"/>
      <c r="F28" s="126"/>
      <c r="G28" s="126"/>
      <c r="H28" s="126"/>
      <c r="I28" s="126"/>
      <c r="J28" s="126"/>
      <c r="K28" s="126"/>
      <c r="L28" s="126"/>
      <c r="M28" s="126"/>
    </row>
    <row r="29" spans="1:13" ht="12.75">
      <c r="A29" s="124">
        <v>4</v>
      </c>
      <c r="B29" s="127" t="s">
        <v>226</v>
      </c>
      <c r="C29" s="127" t="s">
        <v>227</v>
      </c>
      <c r="D29" s="127">
        <v>18068</v>
      </c>
      <c r="E29" s="127" t="s">
        <v>272</v>
      </c>
      <c r="F29" s="127">
        <v>33</v>
      </c>
      <c r="G29" s="127">
        <v>32</v>
      </c>
      <c r="H29" s="127">
        <v>37</v>
      </c>
      <c r="I29" s="127">
        <v>27</v>
      </c>
      <c r="J29" s="127">
        <v>33</v>
      </c>
      <c r="K29" s="127">
        <v>32</v>
      </c>
      <c r="L29" s="127">
        <v>194</v>
      </c>
      <c r="M29" s="128">
        <v>32333</v>
      </c>
    </row>
    <row r="30" spans="1:13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12.75">
      <c r="A31" s="133" t="s">
        <v>292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2.75">
      <c r="A32" s="135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23" t="s">
        <v>289</v>
      </c>
      <c r="B33" s="124" t="s">
        <v>29</v>
      </c>
      <c r="C33" s="124" t="s">
        <v>30</v>
      </c>
      <c r="D33" s="124" t="s">
        <v>31</v>
      </c>
      <c r="E33" s="124" t="s">
        <v>270</v>
      </c>
      <c r="F33" s="124" t="s">
        <v>4</v>
      </c>
      <c r="G33" s="124" t="s">
        <v>5</v>
      </c>
      <c r="H33" s="124" t="s">
        <v>6</v>
      </c>
      <c r="I33" s="124" t="s">
        <v>7</v>
      </c>
      <c r="J33" s="124" t="s">
        <v>8</v>
      </c>
      <c r="K33" s="124" t="s">
        <v>9</v>
      </c>
      <c r="L33" s="124" t="s">
        <v>271</v>
      </c>
      <c r="M33" s="124" t="s">
        <v>1</v>
      </c>
    </row>
    <row r="34" spans="1:13" ht="12.75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ht="12.75">
      <c r="A35" s="124">
        <v>1</v>
      </c>
      <c r="B35" s="124" t="s">
        <v>68</v>
      </c>
      <c r="C35" s="127" t="s">
        <v>69</v>
      </c>
      <c r="D35" s="127">
        <v>151</v>
      </c>
      <c r="E35" s="127" t="s">
        <v>272</v>
      </c>
      <c r="F35" s="127">
        <v>31</v>
      </c>
      <c r="G35" s="127">
        <v>30</v>
      </c>
      <c r="H35" s="127">
        <v>30</v>
      </c>
      <c r="I35" s="127">
        <v>32</v>
      </c>
      <c r="J35" s="127">
        <v>32</v>
      </c>
      <c r="K35" s="127">
        <v>33</v>
      </c>
      <c r="L35" s="127">
        <v>188</v>
      </c>
      <c r="M35" s="128">
        <v>31333</v>
      </c>
    </row>
    <row r="36" spans="1:13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2.75">
      <c r="A37" s="124">
        <v>2</v>
      </c>
      <c r="B37" s="124" t="s">
        <v>221</v>
      </c>
      <c r="C37" s="127" t="s">
        <v>66</v>
      </c>
      <c r="D37" s="127">
        <v>18049</v>
      </c>
      <c r="E37" s="127" t="s">
        <v>277</v>
      </c>
      <c r="F37" s="127">
        <v>38</v>
      </c>
      <c r="G37" s="127">
        <v>38</v>
      </c>
      <c r="H37" s="123" t="s">
        <v>289</v>
      </c>
      <c r="I37" s="123" t="s">
        <v>289</v>
      </c>
      <c r="J37" s="123" t="s">
        <v>289</v>
      </c>
      <c r="K37" s="123" t="s">
        <v>289</v>
      </c>
      <c r="L37" s="127">
        <v>76</v>
      </c>
      <c r="M37" s="128">
        <v>38000</v>
      </c>
    </row>
    <row r="38" spans="1:13" ht="12.75">
      <c r="A38" s="126"/>
      <c r="B38" s="126"/>
      <c r="C38" s="126"/>
      <c r="D38" s="126"/>
      <c r="E38" s="126"/>
      <c r="F38" s="126"/>
      <c r="G38" s="126"/>
      <c r="H38" s="125"/>
      <c r="I38" s="125"/>
      <c r="J38" s="125"/>
      <c r="K38" s="125"/>
      <c r="L38" s="126"/>
      <c r="M38" s="126"/>
    </row>
    <row r="39" spans="1:13" ht="12.75">
      <c r="A39" s="124">
        <v>3</v>
      </c>
      <c r="B39" s="124" t="s">
        <v>70</v>
      </c>
      <c r="C39" s="127" t="s">
        <v>71</v>
      </c>
      <c r="D39" s="127">
        <v>50457</v>
      </c>
      <c r="E39" s="127" t="s">
        <v>272</v>
      </c>
      <c r="F39" s="127">
        <v>28</v>
      </c>
      <c r="G39" s="127">
        <v>30</v>
      </c>
      <c r="H39" s="127">
        <v>28</v>
      </c>
      <c r="I39" s="127">
        <v>30</v>
      </c>
      <c r="J39" s="127">
        <v>31</v>
      </c>
      <c r="K39" s="127">
        <v>31</v>
      </c>
      <c r="L39" s="127">
        <v>178</v>
      </c>
      <c r="M39" s="128">
        <v>29667</v>
      </c>
    </row>
    <row r="40" spans="1:13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2.75">
      <c r="A41" s="124">
        <v>4</v>
      </c>
      <c r="B41" s="124" t="s">
        <v>67</v>
      </c>
      <c r="C41" s="127" t="s">
        <v>63</v>
      </c>
      <c r="D41" s="127">
        <v>61068</v>
      </c>
      <c r="E41" s="127" t="s">
        <v>277</v>
      </c>
      <c r="F41" s="123" t="s">
        <v>289</v>
      </c>
      <c r="G41" s="123" t="s">
        <v>289</v>
      </c>
      <c r="H41" s="127">
        <v>36</v>
      </c>
      <c r="I41" s="127">
        <v>30</v>
      </c>
      <c r="J41" s="127">
        <v>34</v>
      </c>
      <c r="K41" s="127">
        <v>34</v>
      </c>
      <c r="L41" s="127">
        <v>134</v>
      </c>
      <c r="M41" s="128">
        <v>33500</v>
      </c>
    </row>
    <row r="42" spans="1:13" ht="12.75">
      <c r="A42" s="126"/>
      <c r="B42" s="126"/>
      <c r="C42" s="126"/>
      <c r="D42" s="126"/>
      <c r="E42" s="126"/>
      <c r="F42" s="125"/>
      <c r="G42" s="125"/>
      <c r="H42" s="126"/>
      <c r="I42" s="126"/>
      <c r="J42" s="126"/>
      <c r="K42" s="126"/>
      <c r="L42" s="126"/>
      <c r="M42" s="126"/>
    </row>
    <row r="43" spans="1:13" ht="12.75">
      <c r="A43" s="123" t="s">
        <v>289</v>
      </c>
      <c r="B43" s="123" t="s">
        <v>289</v>
      </c>
      <c r="C43" s="124" t="s">
        <v>271</v>
      </c>
      <c r="D43" s="123" t="s">
        <v>289</v>
      </c>
      <c r="E43" s="123" t="s">
        <v>289</v>
      </c>
      <c r="F43" s="124">
        <v>97</v>
      </c>
      <c r="G43" s="124">
        <v>98</v>
      </c>
      <c r="H43" s="124">
        <v>94</v>
      </c>
      <c r="I43" s="124">
        <v>92</v>
      </c>
      <c r="J43" s="124">
        <v>97</v>
      </c>
      <c r="K43" s="124">
        <v>98</v>
      </c>
      <c r="L43" s="124">
        <v>576</v>
      </c>
      <c r="M43" s="129">
        <v>32000</v>
      </c>
    </row>
    <row r="44" spans="1:13" ht="12.75">
      <c r="A44" s="125"/>
      <c r="B44" s="125"/>
      <c r="C44" s="126"/>
      <c r="D44" s="125"/>
      <c r="E44" s="125"/>
      <c r="F44" s="126"/>
      <c r="G44" s="126"/>
      <c r="H44" s="126"/>
      <c r="I44" s="126"/>
      <c r="J44" s="126"/>
      <c r="K44" s="126"/>
      <c r="L44" s="126"/>
      <c r="M44" s="126"/>
    </row>
    <row r="45" spans="1:13" ht="12.75">
      <c r="A45" s="124">
        <v>4</v>
      </c>
      <c r="B45" s="124" t="s">
        <v>67</v>
      </c>
      <c r="C45" s="127" t="s">
        <v>63</v>
      </c>
      <c r="D45" s="127">
        <v>61068</v>
      </c>
      <c r="E45" s="127" t="s">
        <v>277</v>
      </c>
      <c r="F45" s="127">
        <v>34</v>
      </c>
      <c r="G45" s="127">
        <v>33</v>
      </c>
      <c r="H45" s="123" t="s">
        <v>289</v>
      </c>
      <c r="I45" s="123" t="s">
        <v>289</v>
      </c>
      <c r="J45" s="123" t="s">
        <v>289</v>
      </c>
      <c r="K45" s="123" t="s">
        <v>289</v>
      </c>
      <c r="L45" s="127">
        <v>67</v>
      </c>
      <c r="M45" s="128">
        <v>33500</v>
      </c>
    </row>
    <row r="46" spans="1:13" ht="12.75">
      <c r="A46" s="126"/>
      <c r="B46" s="126"/>
      <c r="C46" s="126"/>
      <c r="D46" s="126"/>
      <c r="E46" s="126"/>
      <c r="F46" s="126"/>
      <c r="G46" s="126"/>
      <c r="H46" s="125"/>
      <c r="I46" s="125"/>
      <c r="J46" s="125"/>
      <c r="K46" s="125"/>
      <c r="L46" s="126"/>
      <c r="M46" s="126"/>
    </row>
    <row r="47" spans="1:13" ht="12.75">
      <c r="A47" s="133" t="s">
        <v>293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2.75">
      <c r="A48" s="135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2.75">
      <c r="A49" s="123" t="s">
        <v>289</v>
      </c>
      <c r="B49" s="124" t="s">
        <v>29</v>
      </c>
      <c r="C49" s="124" t="s">
        <v>30</v>
      </c>
      <c r="D49" s="124" t="s">
        <v>31</v>
      </c>
      <c r="E49" s="124" t="s">
        <v>270</v>
      </c>
      <c r="F49" s="124" t="s">
        <v>4</v>
      </c>
      <c r="G49" s="124" t="s">
        <v>5</v>
      </c>
      <c r="H49" s="124" t="s">
        <v>6</v>
      </c>
      <c r="I49" s="124" t="s">
        <v>7</v>
      </c>
      <c r="J49" s="124" t="s">
        <v>8</v>
      </c>
      <c r="K49" s="124" t="s">
        <v>9</v>
      </c>
      <c r="L49" s="124" t="s">
        <v>271</v>
      </c>
      <c r="M49" s="124" t="s">
        <v>1</v>
      </c>
    </row>
    <row r="50" spans="1:13" ht="12.7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ht="12.75">
      <c r="A51" s="124">
        <v>1</v>
      </c>
      <c r="B51" s="124" t="s">
        <v>57</v>
      </c>
      <c r="C51" s="127" t="s">
        <v>58</v>
      </c>
      <c r="D51" s="127">
        <v>17986</v>
      </c>
      <c r="E51" s="127" t="s">
        <v>277</v>
      </c>
      <c r="F51" s="127">
        <v>33</v>
      </c>
      <c r="G51" s="127">
        <v>33</v>
      </c>
      <c r="H51" s="127">
        <v>36</v>
      </c>
      <c r="I51" s="127">
        <v>33</v>
      </c>
      <c r="J51" s="127">
        <v>32</v>
      </c>
      <c r="K51" s="127">
        <v>32</v>
      </c>
      <c r="L51" s="127">
        <v>199</v>
      </c>
      <c r="M51" s="128">
        <v>33167</v>
      </c>
    </row>
    <row r="52" spans="1:13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12.75">
      <c r="A53" s="124">
        <v>2</v>
      </c>
      <c r="B53" s="124" t="s">
        <v>60</v>
      </c>
      <c r="C53" s="127" t="s">
        <v>61</v>
      </c>
      <c r="D53" s="127">
        <v>60565</v>
      </c>
      <c r="E53" s="127" t="s">
        <v>277</v>
      </c>
      <c r="F53" s="127">
        <v>31</v>
      </c>
      <c r="G53" s="127">
        <v>32</v>
      </c>
      <c r="H53" s="127">
        <v>32</v>
      </c>
      <c r="I53" s="127">
        <v>34</v>
      </c>
      <c r="J53" s="127">
        <v>31</v>
      </c>
      <c r="K53" s="127">
        <v>29</v>
      </c>
      <c r="L53" s="127">
        <v>189</v>
      </c>
      <c r="M53" s="128">
        <v>31500</v>
      </c>
    </row>
    <row r="54" spans="1:13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2.75">
      <c r="A55" s="124">
        <v>3</v>
      </c>
      <c r="B55" s="124" t="s">
        <v>35</v>
      </c>
      <c r="C55" s="127" t="s">
        <v>122</v>
      </c>
      <c r="D55" s="127">
        <v>33886</v>
      </c>
      <c r="E55" s="127" t="s">
        <v>272</v>
      </c>
      <c r="F55" s="127">
        <v>29</v>
      </c>
      <c r="G55" s="127">
        <v>32</v>
      </c>
      <c r="H55" s="127">
        <v>31</v>
      </c>
      <c r="I55" s="127">
        <v>33</v>
      </c>
      <c r="J55" s="127">
        <v>33</v>
      </c>
      <c r="K55" s="127">
        <v>31</v>
      </c>
      <c r="L55" s="127">
        <v>189</v>
      </c>
      <c r="M55" s="128">
        <v>31500</v>
      </c>
    </row>
    <row r="56" spans="1:13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75">
      <c r="A57" s="123" t="s">
        <v>289</v>
      </c>
      <c r="B57" s="123" t="s">
        <v>289</v>
      </c>
      <c r="C57" s="124" t="s">
        <v>271</v>
      </c>
      <c r="D57" s="123" t="s">
        <v>289</v>
      </c>
      <c r="E57" s="123" t="s">
        <v>289</v>
      </c>
      <c r="F57" s="124">
        <v>93</v>
      </c>
      <c r="G57" s="124">
        <v>97</v>
      </c>
      <c r="H57" s="124">
        <v>99</v>
      </c>
      <c r="I57" s="124">
        <v>100</v>
      </c>
      <c r="J57" s="124">
        <v>96</v>
      </c>
      <c r="K57" s="124">
        <v>92</v>
      </c>
      <c r="L57" s="124">
        <v>577</v>
      </c>
      <c r="M57" s="129">
        <v>32056</v>
      </c>
    </row>
    <row r="58" spans="1:13" ht="12.75">
      <c r="A58" s="125"/>
      <c r="B58" s="125"/>
      <c r="C58" s="126"/>
      <c r="D58" s="125"/>
      <c r="E58" s="125"/>
      <c r="F58" s="126"/>
      <c r="G58" s="126"/>
      <c r="H58" s="126"/>
      <c r="I58" s="126"/>
      <c r="J58" s="126"/>
      <c r="K58" s="126"/>
      <c r="L58" s="126"/>
      <c r="M58" s="126"/>
    </row>
    <row r="59" spans="1:13" ht="12.75">
      <c r="A59" s="124">
        <v>4</v>
      </c>
      <c r="B59" s="124" t="s">
        <v>62</v>
      </c>
      <c r="C59" s="127" t="s">
        <v>63</v>
      </c>
      <c r="D59" s="127">
        <v>3386</v>
      </c>
      <c r="E59" s="127" t="s">
        <v>277</v>
      </c>
      <c r="F59" s="127">
        <v>40</v>
      </c>
      <c r="G59" s="127">
        <v>37</v>
      </c>
      <c r="H59" s="127">
        <v>35</v>
      </c>
      <c r="I59" s="127">
        <v>32</v>
      </c>
      <c r="J59" s="127">
        <v>33</v>
      </c>
      <c r="K59" s="127">
        <v>31</v>
      </c>
      <c r="L59" s="127">
        <v>208</v>
      </c>
      <c r="M59" s="128">
        <v>34667</v>
      </c>
    </row>
    <row r="60" spans="1:13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75">
      <c r="A61" s="133" t="s">
        <v>294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12.75">
      <c r="A62" s="135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2.75">
      <c r="A63" s="123" t="s">
        <v>289</v>
      </c>
      <c r="B63" s="124" t="s">
        <v>29</v>
      </c>
      <c r="C63" s="124" t="s">
        <v>30</v>
      </c>
      <c r="D63" s="124" t="s">
        <v>31</v>
      </c>
      <c r="E63" s="124" t="s">
        <v>270</v>
      </c>
      <c r="F63" s="124" t="s">
        <v>4</v>
      </c>
      <c r="G63" s="124" t="s">
        <v>5</v>
      </c>
      <c r="H63" s="124" t="s">
        <v>6</v>
      </c>
      <c r="I63" s="124" t="s">
        <v>7</v>
      </c>
      <c r="J63" s="124" t="s">
        <v>8</v>
      </c>
      <c r="K63" s="124" t="s">
        <v>9</v>
      </c>
      <c r="L63" s="124" t="s">
        <v>271</v>
      </c>
      <c r="M63" s="124" t="s">
        <v>1</v>
      </c>
    </row>
    <row r="64" spans="1:13" ht="12.75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24">
        <v>1</v>
      </c>
      <c r="B65" s="124" t="s">
        <v>75</v>
      </c>
      <c r="C65" s="127" t="s">
        <v>76</v>
      </c>
      <c r="D65" s="127">
        <v>63137</v>
      </c>
      <c r="E65" s="127" t="s">
        <v>277</v>
      </c>
      <c r="F65" s="127">
        <v>29</v>
      </c>
      <c r="G65" s="127">
        <v>34</v>
      </c>
      <c r="H65" s="127">
        <v>35</v>
      </c>
      <c r="I65" s="127">
        <v>35</v>
      </c>
      <c r="J65" s="127">
        <v>36</v>
      </c>
      <c r="K65" s="127">
        <v>29</v>
      </c>
      <c r="L65" s="127">
        <v>198</v>
      </c>
      <c r="M65" s="128">
        <v>33000</v>
      </c>
    </row>
    <row r="66" spans="1:13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.75">
      <c r="A67" s="124">
        <v>2</v>
      </c>
      <c r="B67" s="124" t="s">
        <v>72</v>
      </c>
      <c r="C67" s="127" t="s">
        <v>56</v>
      </c>
      <c r="D67" s="127">
        <v>63303</v>
      </c>
      <c r="E67" s="127" t="s">
        <v>277</v>
      </c>
      <c r="F67" s="127">
        <v>32</v>
      </c>
      <c r="G67" s="127">
        <v>34</v>
      </c>
      <c r="H67" s="127">
        <v>34</v>
      </c>
      <c r="I67" s="127">
        <v>30</v>
      </c>
      <c r="J67" s="127">
        <v>35</v>
      </c>
      <c r="K67" s="127">
        <v>32</v>
      </c>
      <c r="L67" s="127">
        <v>197</v>
      </c>
      <c r="M67" s="128">
        <v>32833</v>
      </c>
    </row>
    <row r="68" spans="1:13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2.75">
      <c r="A69" s="124">
        <v>3</v>
      </c>
      <c r="B69" s="124" t="s">
        <v>225</v>
      </c>
      <c r="C69" s="127" t="s">
        <v>278</v>
      </c>
      <c r="D69" s="127">
        <v>95287</v>
      </c>
      <c r="E69" s="127" t="s">
        <v>272</v>
      </c>
      <c r="F69" s="127">
        <v>33</v>
      </c>
      <c r="G69" s="127">
        <v>31</v>
      </c>
      <c r="H69" s="127">
        <v>31</v>
      </c>
      <c r="I69" s="127">
        <v>29</v>
      </c>
      <c r="J69" s="127">
        <v>33</v>
      </c>
      <c r="K69" s="127">
        <v>33</v>
      </c>
      <c r="L69" s="127">
        <v>190</v>
      </c>
      <c r="M69" s="128">
        <v>31667</v>
      </c>
    </row>
    <row r="70" spans="1:13" ht="12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</row>
    <row r="71" spans="1:13" ht="12.75">
      <c r="A71" s="123" t="s">
        <v>289</v>
      </c>
      <c r="B71" s="123" t="s">
        <v>289</v>
      </c>
      <c r="C71" s="124" t="s">
        <v>271</v>
      </c>
      <c r="D71" s="123" t="s">
        <v>289</v>
      </c>
      <c r="E71" s="123" t="s">
        <v>289</v>
      </c>
      <c r="F71" s="124">
        <v>94</v>
      </c>
      <c r="G71" s="124">
        <v>99</v>
      </c>
      <c r="H71" s="124">
        <v>100</v>
      </c>
      <c r="I71" s="124">
        <v>94</v>
      </c>
      <c r="J71" s="130">
        <v>104</v>
      </c>
      <c r="K71" s="124">
        <v>94</v>
      </c>
      <c r="L71" s="124">
        <v>585</v>
      </c>
      <c r="M71" s="129">
        <v>32500</v>
      </c>
    </row>
    <row r="72" spans="1:13" ht="12.75">
      <c r="A72" s="125"/>
      <c r="B72" s="125"/>
      <c r="C72" s="126"/>
      <c r="D72" s="125"/>
      <c r="E72" s="125"/>
      <c r="F72" s="126"/>
      <c r="G72" s="126"/>
      <c r="H72" s="126"/>
      <c r="I72" s="126"/>
      <c r="J72" s="131"/>
      <c r="K72" s="126"/>
      <c r="L72" s="126"/>
      <c r="M72" s="126"/>
    </row>
    <row r="73" spans="1:13" ht="12.75">
      <c r="A73" s="124">
        <v>4</v>
      </c>
      <c r="B73" s="124" t="s">
        <v>74</v>
      </c>
      <c r="C73" s="127" t="s">
        <v>56</v>
      </c>
      <c r="D73" s="127">
        <v>63138</v>
      </c>
      <c r="E73" s="127" t="s">
        <v>277</v>
      </c>
      <c r="F73" s="127">
        <v>36</v>
      </c>
      <c r="G73" s="127">
        <v>31</v>
      </c>
      <c r="H73" s="127">
        <v>37</v>
      </c>
      <c r="I73" s="127">
        <v>31</v>
      </c>
      <c r="J73" s="127">
        <v>34</v>
      </c>
      <c r="K73" s="127">
        <v>32</v>
      </c>
      <c r="L73" s="127">
        <v>201</v>
      </c>
      <c r="M73" s="128">
        <v>33500</v>
      </c>
    </row>
    <row r="74" spans="1:13" ht="12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13" ht="12.75">
      <c r="A75" s="133" t="s">
        <v>295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5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23" t="s">
        <v>289</v>
      </c>
      <c r="B77" s="124" t="s">
        <v>29</v>
      </c>
      <c r="C77" s="124" t="s">
        <v>30</v>
      </c>
      <c r="D77" s="124" t="s">
        <v>31</v>
      </c>
      <c r="E77" s="124" t="s">
        <v>270</v>
      </c>
      <c r="F77" s="124" t="s">
        <v>4</v>
      </c>
      <c r="G77" s="124" t="s">
        <v>5</v>
      </c>
      <c r="H77" s="124" t="s">
        <v>6</v>
      </c>
      <c r="I77" s="124" t="s">
        <v>7</v>
      </c>
      <c r="J77" s="124" t="s">
        <v>8</v>
      </c>
      <c r="K77" s="124" t="s">
        <v>9</v>
      </c>
      <c r="L77" s="124" t="s">
        <v>271</v>
      </c>
      <c r="M77" s="124" t="s">
        <v>1</v>
      </c>
    </row>
    <row r="78" spans="1:13" ht="12.75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13" ht="12.75">
      <c r="A79" s="124">
        <v>1</v>
      </c>
      <c r="B79" s="124" t="s">
        <v>104</v>
      </c>
      <c r="C79" s="127" t="s">
        <v>105</v>
      </c>
      <c r="D79" s="127">
        <v>3508</v>
      </c>
      <c r="E79" s="127" t="s">
        <v>272</v>
      </c>
      <c r="F79" s="127">
        <v>35</v>
      </c>
      <c r="G79" s="127">
        <v>29</v>
      </c>
      <c r="H79" s="127">
        <v>31</v>
      </c>
      <c r="I79" s="127">
        <v>33</v>
      </c>
      <c r="J79" s="127">
        <v>31</v>
      </c>
      <c r="K79" s="127">
        <v>30</v>
      </c>
      <c r="L79" s="127">
        <v>189</v>
      </c>
      <c r="M79" s="128">
        <v>31500</v>
      </c>
    </row>
    <row r="80" spans="1:13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</row>
    <row r="81" spans="1:13" ht="12.75">
      <c r="A81" s="124">
        <v>2</v>
      </c>
      <c r="B81" s="124" t="s">
        <v>43</v>
      </c>
      <c r="C81" s="127" t="s">
        <v>44</v>
      </c>
      <c r="D81" s="127">
        <v>60619</v>
      </c>
      <c r="E81" s="127" t="s">
        <v>277</v>
      </c>
      <c r="F81" s="127">
        <v>27</v>
      </c>
      <c r="G81" s="127">
        <v>33</v>
      </c>
      <c r="H81" s="127">
        <v>35</v>
      </c>
      <c r="I81" s="127">
        <v>30</v>
      </c>
      <c r="J81" s="127">
        <v>31</v>
      </c>
      <c r="K81" s="127">
        <v>37</v>
      </c>
      <c r="L81" s="127">
        <v>193</v>
      </c>
      <c r="M81" s="128">
        <v>32167</v>
      </c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ht="12.75">
      <c r="A83" s="124">
        <v>3</v>
      </c>
      <c r="B83" s="124" t="s">
        <v>45</v>
      </c>
      <c r="C83" s="127" t="s">
        <v>44</v>
      </c>
      <c r="D83" s="127">
        <v>3509</v>
      </c>
      <c r="E83" s="127" t="s">
        <v>277</v>
      </c>
      <c r="F83" s="127">
        <v>33</v>
      </c>
      <c r="G83" s="127">
        <v>37</v>
      </c>
      <c r="H83" s="127">
        <v>36</v>
      </c>
      <c r="I83" s="127">
        <v>38</v>
      </c>
      <c r="J83" s="127">
        <v>35</v>
      </c>
      <c r="K83" s="127">
        <v>42</v>
      </c>
      <c r="L83" s="127">
        <v>221</v>
      </c>
      <c r="M83" s="128">
        <v>36833</v>
      </c>
    </row>
    <row r="84" spans="1:13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</row>
    <row r="85" spans="1:13" ht="12.75">
      <c r="A85" s="123" t="s">
        <v>289</v>
      </c>
      <c r="B85" s="123" t="s">
        <v>289</v>
      </c>
      <c r="C85" s="124" t="s">
        <v>271</v>
      </c>
      <c r="D85" s="123" t="s">
        <v>289</v>
      </c>
      <c r="E85" s="123" t="s">
        <v>289</v>
      </c>
      <c r="F85" s="124">
        <v>95</v>
      </c>
      <c r="G85" s="124">
        <v>99</v>
      </c>
      <c r="H85" s="124">
        <v>102</v>
      </c>
      <c r="I85" s="124">
        <v>101</v>
      </c>
      <c r="J85" s="124">
        <v>97</v>
      </c>
      <c r="K85" s="124">
        <v>109</v>
      </c>
      <c r="L85" s="124">
        <v>603</v>
      </c>
      <c r="M85" s="129">
        <v>33500</v>
      </c>
    </row>
    <row r="86" spans="1:13" ht="12.75">
      <c r="A86" s="125"/>
      <c r="B86" s="125"/>
      <c r="C86" s="126"/>
      <c r="D86" s="125"/>
      <c r="E86" s="125"/>
      <c r="F86" s="126"/>
      <c r="G86" s="126"/>
      <c r="H86" s="126"/>
      <c r="I86" s="126"/>
      <c r="J86" s="126"/>
      <c r="K86" s="126"/>
      <c r="L86" s="126"/>
      <c r="M86" s="126"/>
    </row>
    <row r="87" spans="1:13" ht="12.75">
      <c r="A87" s="124">
        <v>4</v>
      </c>
      <c r="B87" s="124" t="s">
        <v>279</v>
      </c>
      <c r="C87" s="127" t="s">
        <v>217</v>
      </c>
      <c r="D87" s="127">
        <v>35398</v>
      </c>
      <c r="E87" s="127" t="s">
        <v>273</v>
      </c>
      <c r="F87" s="127">
        <v>38</v>
      </c>
      <c r="G87" s="127">
        <v>36</v>
      </c>
      <c r="H87" s="127">
        <v>35</v>
      </c>
      <c r="I87" s="127">
        <v>34</v>
      </c>
      <c r="J87" s="127">
        <v>36</v>
      </c>
      <c r="K87" s="127">
        <v>46</v>
      </c>
      <c r="L87" s="127">
        <v>225</v>
      </c>
      <c r="M87" s="128">
        <v>37500</v>
      </c>
    </row>
    <row r="88" spans="1:13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</row>
    <row r="89" spans="1:13" ht="12.75">
      <c r="A89" s="133" t="s">
        <v>296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2.75">
      <c r="A90" s="135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23" t="s">
        <v>289</v>
      </c>
      <c r="B91" s="124" t="s">
        <v>29</v>
      </c>
      <c r="C91" s="124" t="s">
        <v>30</v>
      </c>
      <c r="D91" s="124" t="s">
        <v>31</v>
      </c>
      <c r="E91" s="124" t="s">
        <v>270</v>
      </c>
      <c r="F91" s="124" t="s">
        <v>4</v>
      </c>
      <c r="G91" s="124" t="s">
        <v>5</v>
      </c>
      <c r="H91" s="124" t="s">
        <v>6</v>
      </c>
      <c r="I91" s="124" t="s">
        <v>7</v>
      </c>
      <c r="J91" s="124" t="s">
        <v>8</v>
      </c>
      <c r="K91" s="124" t="s">
        <v>9</v>
      </c>
      <c r="L91" s="124" t="s">
        <v>271</v>
      </c>
      <c r="M91" s="124" t="s">
        <v>1</v>
      </c>
    </row>
    <row r="92" spans="1:13" ht="12.75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spans="1:13" ht="12.75">
      <c r="A93" s="124">
        <v>1</v>
      </c>
      <c r="B93" s="124" t="s">
        <v>264</v>
      </c>
      <c r="C93" s="127" t="s">
        <v>213</v>
      </c>
      <c r="D93" s="127">
        <v>17706</v>
      </c>
      <c r="E93" s="127" t="s">
        <v>272</v>
      </c>
      <c r="F93" s="127">
        <v>34</v>
      </c>
      <c r="G93" s="127">
        <v>36</v>
      </c>
      <c r="H93" s="127">
        <v>33</v>
      </c>
      <c r="I93" s="127">
        <v>33</v>
      </c>
      <c r="J93" s="127">
        <v>37</v>
      </c>
      <c r="K93" s="127">
        <v>35</v>
      </c>
      <c r="L93" s="127">
        <v>208</v>
      </c>
      <c r="M93" s="128">
        <v>34667</v>
      </c>
    </row>
    <row r="94" spans="1:13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>
      <c r="A95" s="124">
        <v>2</v>
      </c>
      <c r="B95" s="124" t="s">
        <v>135</v>
      </c>
      <c r="C95" s="127" t="s">
        <v>136</v>
      </c>
      <c r="D95" s="127">
        <v>5324</v>
      </c>
      <c r="E95" s="127" t="s">
        <v>272</v>
      </c>
      <c r="F95" s="127">
        <v>37</v>
      </c>
      <c r="G95" s="127">
        <v>33</v>
      </c>
      <c r="H95" s="127">
        <v>32</v>
      </c>
      <c r="I95" s="127">
        <v>33</v>
      </c>
      <c r="J95" s="127">
        <v>33</v>
      </c>
      <c r="K95" s="127">
        <v>31</v>
      </c>
      <c r="L95" s="127">
        <v>199</v>
      </c>
      <c r="M95" s="128">
        <v>33167</v>
      </c>
    </row>
    <row r="96" spans="1:13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1:13" ht="12.75">
      <c r="A97" s="124">
        <v>3</v>
      </c>
      <c r="B97" s="124" t="s">
        <v>280</v>
      </c>
      <c r="C97" s="127" t="s">
        <v>78</v>
      </c>
      <c r="D97" s="127">
        <v>17705</v>
      </c>
      <c r="E97" s="127" t="s">
        <v>277</v>
      </c>
      <c r="F97" s="127">
        <v>36</v>
      </c>
      <c r="G97" s="127">
        <v>35</v>
      </c>
      <c r="H97" s="127">
        <v>35</v>
      </c>
      <c r="I97" s="127">
        <v>36</v>
      </c>
      <c r="J97" s="127">
        <v>32</v>
      </c>
      <c r="K97" s="127">
        <v>28</v>
      </c>
      <c r="L97" s="127">
        <v>202</v>
      </c>
      <c r="M97" s="128">
        <v>33667</v>
      </c>
    </row>
    <row r="98" spans="1:13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</row>
    <row r="99" spans="1:13" ht="12.75">
      <c r="A99" s="123" t="s">
        <v>289</v>
      </c>
      <c r="B99" s="123" t="s">
        <v>289</v>
      </c>
      <c r="C99" s="124" t="s">
        <v>271</v>
      </c>
      <c r="D99" s="123" t="s">
        <v>289</v>
      </c>
      <c r="E99" s="123" t="s">
        <v>289</v>
      </c>
      <c r="F99" s="124">
        <v>107</v>
      </c>
      <c r="G99" s="124">
        <v>104</v>
      </c>
      <c r="H99" s="124">
        <v>100</v>
      </c>
      <c r="I99" s="124">
        <v>102</v>
      </c>
      <c r="J99" s="124">
        <v>102</v>
      </c>
      <c r="K99" s="124">
        <v>94</v>
      </c>
      <c r="L99" s="124">
        <v>609</v>
      </c>
      <c r="M99" s="129">
        <v>33833</v>
      </c>
    </row>
    <row r="100" spans="1:13" ht="12.75">
      <c r="A100" s="125"/>
      <c r="B100" s="125"/>
      <c r="C100" s="126"/>
      <c r="D100" s="125"/>
      <c r="E100" s="125"/>
      <c r="F100" s="126"/>
      <c r="G100" s="126"/>
      <c r="H100" s="126"/>
      <c r="I100" s="126"/>
      <c r="J100" s="126"/>
      <c r="K100" s="126"/>
      <c r="L100" s="126"/>
      <c r="M100" s="126"/>
    </row>
    <row r="101" spans="1:13" ht="12.75">
      <c r="A101" s="133" t="s">
        <v>297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35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3" ht="12.75">
      <c r="A103" s="123" t="s">
        <v>289</v>
      </c>
      <c r="B103" s="124" t="s">
        <v>29</v>
      </c>
      <c r="C103" s="132" t="s">
        <v>30</v>
      </c>
      <c r="D103" s="132" t="s">
        <v>31</v>
      </c>
      <c r="E103" s="124" t="s">
        <v>270</v>
      </c>
      <c r="F103" s="124" t="s">
        <v>4</v>
      </c>
      <c r="G103" s="124" t="s">
        <v>5</v>
      </c>
      <c r="H103" s="124" t="s">
        <v>6</v>
      </c>
      <c r="I103" s="124" t="s">
        <v>7</v>
      </c>
      <c r="J103" s="124" t="s">
        <v>8</v>
      </c>
      <c r="K103" s="124" t="s">
        <v>9</v>
      </c>
      <c r="L103" s="124" t="s">
        <v>271</v>
      </c>
      <c r="M103" s="124" t="s">
        <v>1</v>
      </c>
    </row>
    <row r="104" spans="1:13" ht="12.75">
      <c r="A104" s="125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</row>
    <row r="105" spans="1:13" ht="12.75">
      <c r="A105" s="124">
        <v>1</v>
      </c>
      <c r="B105" s="124" t="s">
        <v>137</v>
      </c>
      <c r="C105" s="127" t="s">
        <v>238</v>
      </c>
      <c r="D105" s="127">
        <v>35827</v>
      </c>
      <c r="E105" s="127" t="s">
        <v>272</v>
      </c>
      <c r="F105" s="127">
        <v>29</v>
      </c>
      <c r="G105" s="127">
        <v>33</v>
      </c>
      <c r="H105" s="127">
        <v>32</v>
      </c>
      <c r="I105" s="127">
        <v>31</v>
      </c>
      <c r="J105" s="127">
        <v>46</v>
      </c>
      <c r="K105" s="127">
        <v>34</v>
      </c>
      <c r="L105" s="127">
        <v>205</v>
      </c>
      <c r="M105" s="128">
        <v>34167</v>
      </c>
    </row>
    <row r="106" spans="1:13" ht="12.7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</row>
    <row r="107" spans="1:13" ht="12.75">
      <c r="A107" s="124">
        <v>2</v>
      </c>
      <c r="B107" s="124" t="s">
        <v>281</v>
      </c>
      <c r="C107" s="127" t="s">
        <v>282</v>
      </c>
      <c r="D107" s="127">
        <v>42216</v>
      </c>
      <c r="E107" s="127" t="s">
        <v>272</v>
      </c>
      <c r="F107" s="127">
        <v>40</v>
      </c>
      <c r="G107" s="127">
        <v>44</v>
      </c>
      <c r="H107" s="127">
        <v>29</v>
      </c>
      <c r="I107" s="127">
        <v>40</v>
      </c>
      <c r="J107" s="127">
        <v>36</v>
      </c>
      <c r="K107" s="127">
        <v>32</v>
      </c>
      <c r="L107" s="127">
        <v>221</v>
      </c>
      <c r="M107" s="128">
        <v>36833</v>
      </c>
    </row>
    <row r="108" spans="1:13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</row>
    <row r="109" spans="1:13" ht="12.75">
      <c r="A109" s="124">
        <v>3</v>
      </c>
      <c r="B109" s="124" t="s">
        <v>139</v>
      </c>
      <c r="C109" s="127" t="s">
        <v>140</v>
      </c>
      <c r="D109" s="127">
        <v>33339</v>
      </c>
      <c r="E109" s="127" t="s">
        <v>272</v>
      </c>
      <c r="F109" s="127">
        <v>33</v>
      </c>
      <c r="G109" s="127">
        <v>30</v>
      </c>
      <c r="H109" s="127">
        <v>32</v>
      </c>
      <c r="I109" s="127">
        <v>33</v>
      </c>
      <c r="J109" s="127">
        <v>28</v>
      </c>
      <c r="K109" s="127">
        <v>32</v>
      </c>
      <c r="L109" s="127">
        <v>188</v>
      </c>
      <c r="M109" s="128">
        <v>31333</v>
      </c>
    </row>
    <row r="110" spans="1:13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spans="1:13" ht="12.75">
      <c r="A111" s="123" t="s">
        <v>289</v>
      </c>
      <c r="B111" s="123" t="s">
        <v>289</v>
      </c>
      <c r="C111" s="124" t="s">
        <v>271</v>
      </c>
      <c r="D111" s="123" t="s">
        <v>289</v>
      </c>
      <c r="E111" s="123" t="s">
        <v>289</v>
      </c>
      <c r="F111" s="124">
        <v>102</v>
      </c>
      <c r="G111" s="124">
        <v>107</v>
      </c>
      <c r="H111" s="124">
        <v>93</v>
      </c>
      <c r="I111" s="124">
        <v>104</v>
      </c>
      <c r="J111" s="124">
        <v>110</v>
      </c>
      <c r="K111" s="124">
        <v>98</v>
      </c>
      <c r="L111" s="124">
        <v>614</v>
      </c>
      <c r="M111" s="129">
        <v>34111</v>
      </c>
    </row>
    <row r="112" spans="1:13" ht="12.75">
      <c r="A112" s="125"/>
      <c r="B112" s="125"/>
      <c r="C112" s="126"/>
      <c r="D112" s="125"/>
      <c r="E112" s="125"/>
      <c r="F112" s="126"/>
      <c r="G112" s="126"/>
      <c r="H112" s="126"/>
      <c r="I112" s="126"/>
      <c r="J112" s="126"/>
      <c r="K112" s="126"/>
      <c r="L112" s="126"/>
      <c r="M112" s="126"/>
    </row>
    <row r="113" spans="1:13" ht="12.75">
      <c r="A113" s="124">
        <v>4</v>
      </c>
      <c r="B113" s="124" t="s">
        <v>283</v>
      </c>
      <c r="C113" s="127" t="s">
        <v>69</v>
      </c>
      <c r="D113" s="127">
        <v>42219</v>
      </c>
      <c r="E113" s="127" t="s">
        <v>272</v>
      </c>
      <c r="F113" s="127">
        <v>36</v>
      </c>
      <c r="G113" s="127">
        <v>35</v>
      </c>
      <c r="H113" s="127">
        <v>38</v>
      </c>
      <c r="I113" s="127">
        <v>35</v>
      </c>
      <c r="J113" s="127">
        <v>33</v>
      </c>
      <c r="K113" s="127">
        <v>39</v>
      </c>
      <c r="L113" s="127">
        <v>216</v>
      </c>
      <c r="M113" s="128">
        <v>36000</v>
      </c>
    </row>
    <row r="114" spans="1:13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1:13" ht="12.75">
      <c r="A115" s="133" t="s">
        <v>298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2.75">
      <c r="A116" s="135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23" t="s">
        <v>289</v>
      </c>
      <c r="B117" s="124" t="s">
        <v>29</v>
      </c>
      <c r="C117" s="124" t="s">
        <v>30</v>
      </c>
      <c r="D117" s="124" t="s">
        <v>31</v>
      </c>
      <c r="E117" s="124" t="s">
        <v>270</v>
      </c>
      <c r="F117" s="124" t="s">
        <v>4</v>
      </c>
      <c r="G117" s="124" t="s">
        <v>5</v>
      </c>
      <c r="H117" s="124" t="s">
        <v>6</v>
      </c>
      <c r="I117" s="124" t="s">
        <v>7</v>
      </c>
      <c r="J117" s="124" t="s">
        <v>8</v>
      </c>
      <c r="K117" s="124" t="s">
        <v>9</v>
      </c>
      <c r="L117" s="124" t="s">
        <v>271</v>
      </c>
      <c r="M117" s="124" t="s">
        <v>1</v>
      </c>
    </row>
    <row r="118" spans="1:13" ht="12.75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</row>
    <row r="119" spans="1:13" ht="12.75">
      <c r="A119" s="124">
        <v>1</v>
      </c>
      <c r="B119" s="124" t="s">
        <v>218</v>
      </c>
      <c r="C119" s="127" t="s">
        <v>114</v>
      </c>
      <c r="D119" s="127">
        <v>47254</v>
      </c>
      <c r="E119" s="127" t="s">
        <v>272</v>
      </c>
      <c r="F119" s="127">
        <v>35</v>
      </c>
      <c r="G119" s="127">
        <v>30</v>
      </c>
      <c r="H119" s="127">
        <v>31</v>
      </c>
      <c r="I119" s="127">
        <v>29</v>
      </c>
      <c r="J119" s="127">
        <v>32</v>
      </c>
      <c r="K119" s="127">
        <v>36</v>
      </c>
      <c r="L119" s="127">
        <v>193</v>
      </c>
      <c r="M119" s="128">
        <v>32167</v>
      </c>
    </row>
    <row r="120" spans="1:13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</row>
    <row r="121" spans="1:13" ht="12.75">
      <c r="A121" s="124">
        <v>2</v>
      </c>
      <c r="B121" s="124" t="s">
        <v>284</v>
      </c>
      <c r="C121" s="127" t="s">
        <v>285</v>
      </c>
      <c r="D121" s="127">
        <v>60480</v>
      </c>
      <c r="E121" s="127" t="s">
        <v>286</v>
      </c>
      <c r="F121" s="127">
        <v>29</v>
      </c>
      <c r="G121" s="127">
        <v>38</v>
      </c>
      <c r="H121" s="127">
        <v>44</v>
      </c>
      <c r="I121" s="127">
        <v>40</v>
      </c>
      <c r="J121" s="127">
        <v>37</v>
      </c>
      <c r="K121" s="127">
        <v>37</v>
      </c>
      <c r="L121" s="127">
        <v>225</v>
      </c>
      <c r="M121" s="128">
        <v>37500</v>
      </c>
    </row>
    <row r="122" spans="1:13" ht="12.7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</row>
    <row r="123" spans="1:13" ht="12.75">
      <c r="A123" s="124">
        <v>3</v>
      </c>
      <c r="B123" s="124" t="s">
        <v>37</v>
      </c>
      <c r="C123" s="127" t="s">
        <v>38</v>
      </c>
      <c r="D123" s="127">
        <v>5509</v>
      </c>
      <c r="E123" s="127" t="s">
        <v>286</v>
      </c>
      <c r="F123" s="127">
        <v>34</v>
      </c>
      <c r="G123" s="127">
        <v>30</v>
      </c>
      <c r="H123" s="127">
        <v>34</v>
      </c>
      <c r="I123" s="127">
        <v>36</v>
      </c>
      <c r="J123" s="127">
        <v>34</v>
      </c>
      <c r="K123" s="127">
        <v>32</v>
      </c>
      <c r="L123" s="127">
        <v>200</v>
      </c>
      <c r="M123" s="128">
        <v>33333</v>
      </c>
    </row>
    <row r="124" spans="1:13" ht="12.7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1:13" ht="12.75">
      <c r="A125" s="123" t="s">
        <v>289</v>
      </c>
      <c r="B125" s="123" t="s">
        <v>289</v>
      </c>
      <c r="C125" s="124" t="s">
        <v>271</v>
      </c>
      <c r="D125" s="123" t="s">
        <v>289</v>
      </c>
      <c r="E125" s="123" t="s">
        <v>289</v>
      </c>
      <c r="F125" s="124">
        <v>98</v>
      </c>
      <c r="G125" s="124">
        <v>98</v>
      </c>
      <c r="H125" s="124">
        <v>109</v>
      </c>
      <c r="I125" s="124">
        <v>105</v>
      </c>
      <c r="J125" s="124">
        <v>103</v>
      </c>
      <c r="K125" s="124">
        <v>105</v>
      </c>
      <c r="L125" s="124">
        <v>618</v>
      </c>
      <c r="M125" s="129">
        <v>34333</v>
      </c>
    </row>
    <row r="126" spans="1:13" ht="12.75">
      <c r="A126" s="125"/>
      <c r="B126" s="125"/>
      <c r="C126" s="126"/>
      <c r="D126" s="125"/>
      <c r="E126" s="125"/>
      <c r="F126" s="126"/>
      <c r="G126" s="126"/>
      <c r="H126" s="126"/>
      <c r="I126" s="126"/>
      <c r="J126" s="126"/>
      <c r="K126" s="126"/>
      <c r="L126" s="126"/>
      <c r="M126" s="126"/>
    </row>
    <row r="127" spans="1:13" ht="12.75">
      <c r="A127" s="124">
        <v>4</v>
      </c>
      <c r="B127" s="124" t="s">
        <v>287</v>
      </c>
      <c r="C127" s="127" t="s">
        <v>56</v>
      </c>
      <c r="D127" s="127">
        <v>34264</v>
      </c>
      <c r="E127" s="127" t="s">
        <v>277</v>
      </c>
      <c r="F127" s="127">
        <v>38</v>
      </c>
      <c r="G127" s="127">
        <v>43</v>
      </c>
      <c r="H127" s="127">
        <v>43</v>
      </c>
      <c r="I127" s="127">
        <v>40</v>
      </c>
      <c r="J127" s="127">
        <v>43</v>
      </c>
      <c r="K127" s="127">
        <v>41</v>
      </c>
      <c r="L127" s="127">
        <v>248</v>
      </c>
      <c r="M127" s="128">
        <v>41333</v>
      </c>
    </row>
    <row r="128" spans="1:13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1:13" ht="12.75">
      <c r="A129" s="133" t="s">
        <v>299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5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23" t="s">
        <v>289</v>
      </c>
      <c r="B131" s="124" t="s">
        <v>29</v>
      </c>
      <c r="C131" s="124" t="s">
        <v>30</v>
      </c>
      <c r="D131" s="124" t="s">
        <v>31</v>
      </c>
      <c r="E131" s="124" t="s">
        <v>270</v>
      </c>
      <c r="F131" s="124" t="s">
        <v>4</v>
      </c>
      <c r="G131" s="124" t="s">
        <v>5</v>
      </c>
      <c r="H131" s="124" t="s">
        <v>6</v>
      </c>
      <c r="I131" s="124" t="s">
        <v>7</v>
      </c>
      <c r="J131" s="124" t="s">
        <v>8</v>
      </c>
      <c r="K131" s="124" t="s">
        <v>9</v>
      </c>
      <c r="L131" s="124" t="s">
        <v>271</v>
      </c>
      <c r="M131" s="124" t="s">
        <v>1</v>
      </c>
    </row>
    <row r="132" spans="1:13" ht="12.75">
      <c r="A132" s="125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  <row r="133" spans="1:13" ht="12.75">
      <c r="A133" s="124">
        <v>1</v>
      </c>
      <c r="B133" s="124" t="s">
        <v>52</v>
      </c>
      <c r="C133" s="127" t="s">
        <v>53</v>
      </c>
      <c r="D133" s="127">
        <v>3469</v>
      </c>
      <c r="E133" s="127" t="s">
        <v>277</v>
      </c>
      <c r="F133" s="127">
        <v>37</v>
      </c>
      <c r="G133" s="127">
        <v>30</v>
      </c>
      <c r="H133" s="127">
        <v>32</v>
      </c>
      <c r="I133" s="127">
        <v>37</v>
      </c>
      <c r="J133" s="127">
        <v>31</v>
      </c>
      <c r="K133" s="127">
        <v>33</v>
      </c>
      <c r="L133" s="127">
        <v>200</v>
      </c>
      <c r="M133" s="128">
        <v>33333</v>
      </c>
    </row>
    <row r="134" spans="1:13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spans="1:13" ht="12.75">
      <c r="A135" s="124">
        <v>2</v>
      </c>
      <c r="B135" s="124" t="s">
        <v>222</v>
      </c>
      <c r="C135" s="127" t="s">
        <v>223</v>
      </c>
      <c r="D135" s="127">
        <v>36572</v>
      </c>
      <c r="E135" s="127" t="s">
        <v>272</v>
      </c>
      <c r="F135" s="127">
        <v>36</v>
      </c>
      <c r="G135" s="127">
        <v>32</v>
      </c>
      <c r="H135" s="127">
        <v>33</v>
      </c>
      <c r="I135" s="127">
        <v>31</v>
      </c>
      <c r="J135" s="127">
        <v>35</v>
      </c>
      <c r="K135" s="127">
        <v>34</v>
      </c>
      <c r="L135" s="127">
        <v>201</v>
      </c>
      <c r="M135" s="128">
        <v>33500</v>
      </c>
    </row>
    <row r="136" spans="1:13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</row>
    <row r="137" spans="1:13" ht="12.75">
      <c r="A137" s="124">
        <v>3</v>
      </c>
      <c r="B137" s="124" t="s">
        <v>288</v>
      </c>
      <c r="C137" s="127" t="s">
        <v>55</v>
      </c>
      <c r="D137" s="127">
        <v>61974</v>
      </c>
      <c r="E137" s="127" t="s">
        <v>277</v>
      </c>
      <c r="F137" s="127">
        <v>38</v>
      </c>
      <c r="G137" s="127">
        <v>43</v>
      </c>
      <c r="H137" s="127">
        <v>35</v>
      </c>
      <c r="I137" s="127">
        <v>39</v>
      </c>
      <c r="J137" s="127">
        <v>33</v>
      </c>
      <c r="K137" s="127">
        <v>39</v>
      </c>
      <c r="L137" s="127">
        <v>227</v>
      </c>
      <c r="M137" s="128">
        <v>37833</v>
      </c>
    </row>
    <row r="138" spans="1:13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1:13" ht="12.75">
      <c r="A139" s="123" t="s">
        <v>289</v>
      </c>
      <c r="B139" s="123" t="s">
        <v>289</v>
      </c>
      <c r="C139" s="124" t="s">
        <v>271</v>
      </c>
      <c r="D139" s="123" t="s">
        <v>289</v>
      </c>
      <c r="E139" s="123" t="s">
        <v>289</v>
      </c>
      <c r="F139" s="124">
        <v>111</v>
      </c>
      <c r="G139" s="124">
        <v>105</v>
      </c>
      <c r="H139" s="124">
        <v>100</v>
      </c>
      <c r="I139" s="124">
        <v>107</v>
      </c>
      <c r="J139" s="124">
        <v>99</v>
      </c>
      <c r="K139" s="124">
        <v>106</v>
      </c>
      <c r="L139" s="124">
        <v>628</v>
      </c>
      <c r="M139" s="129">
        <v>34889</v>
      </c>
    </row>
    <row r="140" spans="1:13" ht="12.75">
      <c r="A140" s="125"/>
      <c r="B140" s="125"/>
      <c r="C140" s="126"/>
      <c r="D140" s="125"/>
      <c r="E140" s="125"/>
      <c r="F140" s="126"/>
      <c r="G140" s="126"/>
      <c r="H140" s="126"/>
      <c r="I140" s="126"/>
      <c r="J140" s="126"/>
      <c r="K140" s="126"/>
      <c r="L140" s="126"/>
      <c r="M140" s="126"/>
    </row>
    <row r="141" spans="1:13" ht="12.75">
      <c r="A141" s="133" t="s">
        <v>300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2.75">
      <c r="A142" s="135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2.75">
      <c r="A143" s="123" t="s">
        <v>289</v>
      </c>
      <c r="B143" s="124" t="s">
        <v>29</v>
      </c>
      <c r="C143" s="124" t="s">
        <v>30</v>
      </c>
      <c r="D143" s="124" t="s">
        <v>31</v>
      </c>
      <c r="E143" s="124" t="s">
        <v>270</v>
      </c>
      <c r="F143" s="124" t="s">
        <v>4</v>
      </c>
      <c r="G143" s="124" t="s">
        <v>5</v>
      </c>
      <c r="H143" s="124" t="s">
        <v>6</v>
      </c>
      <c r="I143" s="124" t="s">
        <v>7</v>
      </c>
      <c r="J143" s="124" t="s">
        <v>8</v>
      </c>
      <c r="K143" s="124" t="s">
        <v>9</v>
      </c>
      <c r="L143" s="124" t="s">
        <v>271</v>
      </c>
      <c r="M143" s="124" t="s">
        <v>1</v>
      </c>
    </row>
    <row r="144" spans="1:13" ht="12.75">
      <c r="A144" s="125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</row>
    <row r="145" spans="1:13" ht="12.75">
      <c r="A145" s="124">
        <v>1</v>
      </c>
      <c r="B145" s="124" t="s">
        <v>110</v>
      </c>
      <c r="C145" s="127" t="s">
        <v>111</v>
      </c>
      <c r="D145" s="127">
        <v>4922</v>
      </c>
      <c r="E145" s="127" t="s">
        <v>272</v>
      </c>
      <c r="F145" s="127">
        <v>35</v>
      </c>
      <c r="G145" s="127">
        <v>33</v>
      </c>
      <c r="H145" s="127">
        <v>31</v>
      </c>
      <c r="I145" s="127">
        <v>33</v>
      </c>
      <c r="J145" s="127">
        <v>29</v>
      </c>
      <c r="K145" s="127">
        <v>38</v>
      </c>
      <c r="L145" s="127">
        <v>199</v>
      </c>
      <c r="M145" s="128">
        <v>33167</v>
      </c>
    </row>
    <row r="146" spans="1:13" ht="12.7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1:13" ht="12.75">
      <c r="A147" s="124">
        <v>2</v>
      </c>
      <c r="B147" s="124" t="s">
        <v>86</v>
      </c>
      <c r="C147" s="127" t="s">
        <v>224</v>
      </c>
      <c r="D147" s="127">
        <v>30286</v>
      </c>
      <c r="E147" s="127" t="s">
        <v>273</v>
      </c>
      <c r="F147" s="127">
        <v>49</v>
      </c>
      <c r="G147" s="127">
        <v>43</v>
      </c>
      <c r="H147" s="127">
        <v>44</v>
      </c>
      <c r="I147" s="127">
        <v>50</v>
      </c>
      <c r="J147" s="127">
        <v>40</v>
      </c>
      <c r="K147" s="127">
        <v>45</v>
      </c>
      <c r="L147" s="127">
        <v>271</v>
      </c>
      <c r="M147" s="128">
        <v>45167</v>
      </c>
    </row>
    <row r="148" spans="1:13" ht="12.7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</row>
    <row r="149" spans="1:13" ht="12.75">
      <c r="A149" s="124">
        <v>3</v>
      </c>
      <c r="B149" s="124" t="s">
        <v>112</v>
      </c>
      <c r="C149" s="127" t="s">
        <v>55</v>
      </c>
      <c r="D149" s="127">
        <v>19249</v>
      </c>
      <c r="E149" s="127" t="s">
        <v>272</v>
      </c>
      <c r="F149" s="127">
        <v>32</v>
      </c>
      <c r="G149" s="127">
        <v>30</v>
      </c>
      <c r="H149" s="127">
        <v>29</v>
      </c>
      <c r="I149" s="127">
        <v>29</v>
      </c>
      <c r="J149" s="127">
        <v>33</v>
      </c>
      <c r="K149" s="127">
        <v>29</v>
      </c>
      <c r="L149" s="127">
        <v>182</v>
      </c>
      <c r="M149" s="128">
        <v>30333</v>
      </c>
    </row>
    <row r="150" spans="1:13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1:13" ht="12.75">
      <c r="A151" s="123" t="s">
        <v>289</v>
      </c>
      <c r="B151" s="123" t="s">
        <v>289</v>
      </c>
      <c r="C151" s="124" t="s">
        <v>271</v>
      </c>
      <c r="D151" s="123" t="s">
        <v>289</v>
      </c>
      <c r="E151" s="123" t="s">
        <v>289</v>
      </c>
      <c r="F151" s="124">
        <v>116</v>
      </c>
      <c r="G151" s="124">
        <v>106</v>
      </c>
      <c r="H151" s="124">
        <v>104</v>
      </c>
      <c r="I151" s="124">
        <v>112</v>
      </c>
      <c r="J151" s="124">
        <v>102</v>
      </c>
      <c r="K151" s="124">
        <v>112</v>
      </c>
      <c r="L151" s="124">
        <v>652</v>
      </c>
      <c r="M151" s="129">
        <v>36222</v>
      </c>
    </row>
    <row r="152" spans="1:13" ht="12.75">
      <c r="A152" s="125"/>
      <c r="B152" s="125"/>
      <c r="C152" s="126"/>
      <c r="D152" s="125"/>
      <c r="E152" s="125"/>
      <c r="F152" s="126"/>
      <c r="G152" s="126"/>
      <c r="H152" s="126"/>
      <c r="I152" s="126"/>
      <c r="J152" s="126"/>
      <c r="K152" s="126"/>
      <c r="L152" s="126"/>
      <c r="M152" s="126"/>
    </row>
  </sheetData>
  <mergeCells count="856">
    <mergeCell ref="J151:J152"/>
    <mergeCell ref="K151:K152"/>
    <mergeCell ref="L151:L152"/>
    <mergeCell ref="M151:M152"/>
    <mergeCell ref="M149:M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J147:J148"/>
    <mergeCell ref="K147:K148"/>
    <mergeCell ref="L147:L148"/>
    <mergeCell ref="M147:M148"/>
    <mergeCell ref="M145:M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I145:I146"/>
    <mergeCell ref="J145:J146"/>
    <mergeCell ref="K145:K146"/>
    <mergeCell ref="L145:L146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J143:J144"/>
    <mergeCell ref="K143:K144"/>
    <mergeCell ref="L143:L144"/>
    <mergeCell ref="M143:M144"/>
    <mergeCell ref="A141:M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39:J140"/>
    <mergeCell ref="K139:K140"/>
    <mergeCell ref="L139:L140"/>
    <mergeCell ref="M139:M140"/>
    <mergeCell ref="M137:M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I137:I138"/>
    <mergeCell ref="J137:J138"/>
    <mergeCell ref="K137:K138"/>
    <mergeCell ref="L137:L138"/>
    <mergeCell ref="E137:E138"/>
    <mergeCell ref="F137:F138"/>
    <mergeCell ref="G137:G138"/>
    <mergeCell ref="H137:H138"/>
    <mergeCell ref="A137:A138"/>
    <mergeCell ref="B137:B138"/>
    <mergeCell ref="C137:C138"/>
    <mergeCell ref="D137:D138"/>
    <mergeCell ref="J135:J136"/>
    <mergeCell ref="K135:K136"/>
    <mergeCell ref="L135:L136"/>
    <mergeCell ref="M135:M136"/>
    <mergeCell ref="M133:M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I133:I134"/>
    <mergeCell ref="J133:J134"/>
    <mergeCell ref="K133:K134"/>
    <mergeCell ref="L133:L134"/>
    <mergeCell ref="E133:E134"/>
    <mergeCell ref="F133:F134"/>
    <mergeCell ref="G133:G134"/>
    <mergeCell ref="H133:H134"/>
    <mergeCell ref="A133:A134"/>
    <mergeCell ref="B133:B134"/>
    <mergeCell ref="C133:C134"/>
    <mergeCell ref="D133:D134"/>
    <mergeCell ref="J131:J132"/>
    <mergeCell ref="K131:K132"/>
    <mergeCell ref="L131:L132"/>
    <mergeCell ref="M131:M132"/>
    <mergeCell ref="A129:M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27:J128"/>
    <mergeCell ref="K127:K128"/>
    <mergeCell ref="L127:L128"/>
    <mergeCell ref="M127:M128"/>
    <mergeCell ref="M125: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I125:I126"/>
    <mergeCell ref="J125:J126"/>
    <mergeCell ref="K125:K126"/>
    <mergeCell ref="L125:L126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J123:J124"/>
    <mergeCell ref="K123:K124"/>
    <mergeCell ref="L123:L124"/>
    <mergeCell ref="M123:M124"/>
    <mergeCell ref="M121:M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I121:I122"/>
    <mergeCell ref="J121:J122"/>
    <mergeCell ref="K121:K122"/>
    <mergeCell ref="L121:L122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J119:J120"/>
    <mergeCell ref="K119:K120"/>
    <mergeCell ref="L119:L120"/>
    <mergeCell ref="M119:M120"/>
    <mergeCell ref="M117:M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I117:I118"/>
    <mergeCell ref="J117:J118"/>
    <mergeCell ref="K117:K118"/>
    <mergeCell ref="L117:L118"/>
    <mergeCell ref="M113:M114"/>
    <mergeCell ref="A115:M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3:I114"/>
    <mergeCell ref="J113:J114"/>
    <mergeCell ref="K113:K114"/>
    <mergeCell ref="L113:L114"/>
    <mergeCell ref="E113:E114"/>
    <mergeCell ref="F113:F114"/>
    <mergeCell ref="G113:G114"/>
    <mergeCell ref="H113:H114"/>
    <mergeCell ref="A113:A114"/>
    <mergeCell ref="B113:B114"/>
    <mergeCell ref="C113:C114"/>
    <mergeCell ref="D113:D114"/>
    <mergeCell ref="J111:J112"/>
    <mergeCell ref="K111:K112"/>
    <mergeCell ref="L111:L112"/>
    <mergeCell ref="M111:M112"/>
    <mergeCell ref="M109:M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I109:I110"/>
    <mergeCell ref="J109:J110"/>
    <mergeCell ref="K109:K110"/>
    <mergeCell ref="L109:L110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J107:J108"/>
    <mergeCell ref="K107:K108"/>
    <mergeCell ref="L107:L108"/>
    <mergeCell ref="M107:M108"/>
    <mergeCell ref="M105:M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I105:I106"/>
    <mergeCell ref="J105:J106"/>
    <mergeCell ref="K105:K106"/>
    <mergeCell ref="L105:L106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J103:J104"/>
    <mergeCell ref="K103:K104"/>
    <mergeCell ref="L103:L104"/>
    <mergeCell ref="M103:M104"/>
    <mergeCell ref="A101: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99:J100"/>
    <mergeCell ref="K99:K100"/>
    <mergeCell ref="L99:L100"/>
    <mergeCell ref="M99:M100"/>
    <mergeCell ref="M97:M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I97:I98"/>
    <mergeCell ref="J97:J98"/>
    <mergeCell ref="K97:K98"/>
    <mergeCell ref="L97:L98"/>
    <mergeCell ref="E97:E98"/>
    <mergeCell ref="F97:F98"/>
    <mergeCell ref="G97:G98"/>
    <mergeCell ref="H97:H98"/>
    <mergeCell ref="A97:A98"/>
    <mergeCell ref="B97:B98"/>
    <mergeCell ref="C97:C98"/>
    <mergeCell ref="D97:D98"/>
    <mergeCell ref="J95:J96"/>
    <mergeCell ref="K95:K96"/>
    <mergeCell ref="L95:L96"/>
    <mergeCell ref="M95:M96"/>
    <mergeCell ref="M93:M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I93:I94"/>
    <mergeCell ref="J93:J94"/>
    <mergeCell ref="K93:K94"/>
    <mergeCell ref="L93:L94"/>
    <mergeCell ref="E93:E94"/>
    <mergeCell ref="F93:F94"/>
    <mergeCell ref="G93:G94"/>
    <mergeCell ref="H93:H94"/>
    <mergeCell ref="A93:A94"/>
    <mergeCell ref="B93:B94"/>
    <mergeCell ref="C93:C94"/>
    <mergeCell ref="D93:D94"/>
    <mergeCell ref="J91:J92"/>
    <mergeCell ref="K91:K92"/>
    <mergeCell ref="L91:L92"/>
    <mergeCell ref="M91:M92"/>
    <mergeCell ref="A89:M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87:J88"/>
    <mergeCell ref="K87:K88"/>
    <mergeCell ref="L87:L88"/>
    <mergeCell ref="M87:M88"/>
    <mergeCell ref="M85:M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I85:I86"/>
    <mergeCell ref="J85:J86"/>
    <mergeCell ref="K85:K86"/>
    <mergeCell ref="L85:L86"/>
    <mergeCell ref="E85:E86"/>
    <mergeCell ref="F85:F86"/>
    <mergeCell ref="G85:G86"/>
    <mergeCell ref="H85:H86"/>
    <mergeCell ref="A85:A86"/>
    <mergeCell ref="B85:B86"/>
    <mergeCell ref="C85:C86"/>
    <mergeCell ref="D85:D86"/>
    <mergeCell ref="J83:J84"/>
    <mergeCell ref="K83:K84"/>
    <mergeCell ref="L83:L84"/>
    <mergeCell ref="M83:M84"/>
    <mergeCell ref="M81:M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J79:J80"/>
    <mergeCell ref="K79:K80"/>
    <mergeCell ref="L79:L80"/>
    <mergeCell ref="M79:M80"/>
    <mergeCell ref="M77: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I77:I78"/>
    <mergeCell ref="J77:J78"/>
    <mergeCell ref="K77:K78"/>
    <mergeCell ref="L77:L78"/>
    <mergeCell ref="M73:M74"/>
    <mergeCell ref="A75:M76"/>
    <mergeCell ref="A77:A78"/>
    <mergeCell ref="B77:B78"/>
    <mergeCell ref="C77:C78"/>
    <mergeCell ref="D77:D78"/>
    <mergeCell ref="E77:E78"/>
    <mergeCell ref="F77:F78"/>
    <mergeCell ref="G77:G78"/>
    <mergeCell ref="H77:H78"/>
    <mergeCell ref="I73:I74"/>
    <mergeCell ref="J73:J74"/>
    <mergeCell ref="K73:K74"/>
    <mergeCell ref="L73:L74"/>
    <mergeCell ref="E73:E74"/>
    <mergeCell ref="F73:F74"/>
    <mergeCell ref="G73:G74"/>
    <mergeCell ref="H73:H74"/>
    <mergeCell ref="A73:A74"/>
    <mergeCell ref="B73:B74"/>
    <mergeCell ref="C73:C74"/>
    <mergeCell ref="D73:D74"/>
    <mergeCell ref="J71:J72"/>
    <mergeCell ref="K71:K72"/>
    <mergeCell ref="L71:L72"/>
    <mergeCell ref="M71:M72"/>
    <mergeCell ref="M69:M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I69:I70"/>
    <mergeCell ref="J69:J70"/>
    <mergeCell ref="K69:K70"/>
    <mergeCell ref="L69:L70"/>
    <mergeCell ref="E69:E70"/>
    <mergeCell ref="F69:F70"/>
    <mergeCell ref="G69:G70"/>
    <mergeCell ref="H69:H70"/>
    <mergeCell ref="A69:A70"/>
    <mergeCell ref="B69:B70"/>
    <mergeCell ref="C69:C70"/>
    <mergeCell ref="D69:D70"/>
    <mergeCell ref="J67:J68"/>
    <mergeCell ref="K67:K68"/>
    <mergeCell ref="L67:L68"/>
    <mergeCell ref="M67:M68"/>
    <mergeCell ref="M65:M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E65:E66"/>
    <mergeCell ref="F65:F66"/>
    <mergeCell ref="G65:G66"/>
    <mergeCell ref="H65:H66"/>
    <mergeCell ref="A65:A66"/>
    <mergeCell ref="B65:B66"/>
    <mergeCell ref="C65:C66"/>
    <mergeCell ref="D65:D66"/>
    <mergeCell ref="J63:J64"/>
    <mergeCell ref="K63:K64"/>
    <mergeCell ref="L63:L64"/>
    <mergeCell ref="M63:M64"/>
    <mergeCell ref="A61:M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59:J60"/>
    <mergeCell ref="K59:K60"/>
    <mergeCell ref="L59:L60"/>
    <mergeCell ref="M59:M60"/>
    <mergeCell ref="M57:M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J55:J56"/>
    <mergeCell ref="K55:K56"/>
    <mergeCell ref="L55:L56"/>
    <mergeCell ref="M55:M56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J51:J52"/>
    <mergeCell ref="K51:K52"/>
    <mergeCell ref="L51:L52"/>
    <mergeCell ref="M51:M52"/>
    <mergeCell ref="M49:M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5:M46"/>
    <mergeCell ref="A47:M48"/>
    <mergeCell ref="A49:A50"/>
    <mergeCell ref="B49:B50"/>
    <mergeCell ref="C49:C50"/>
    <mergeCell ref="D49:D50"/>
    <mergeCell ref="E49:E50"/>
    <mergeCell ref="F49:F50"/>
    <mergeCell ref="G49:G50"/>
    <mergeCell ref="H49:H50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J43:J44"/>
    <mergeCell ref="K43:K44"/>
    <mergeCell ref="L43:L44"/>
    <mergeCell ref="M43:M44"/>
    <mergeCell ref="M41:M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J39:J40"/>
    <mergeCell ref="K39:K40"/>
    <mergeCell ref="L39:L40"/>
    <mergeCell ref="M39:M40"/>
    <mergeCell ref="M37:M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J35:J36"/>
    <mergeCell ref="K35:K36"/>
    <mergeCell ref="L35:L36"/>
    <mergeCell ref="M35:M36"/>
    <mergeCell ref="M33:M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I33:I34"/>
    <mergeCell ref="J33:J34"/>
    <mergeCell ref="K33:K34"/>
    <mergeCell ref="L33:L34"/>
    <mergeCell ref="M29:M30"/>
    <mergeCell ref="A31:M32"/>
    <mergeCell ref="A33:A34"/>
    <mergeCell ref="B33:B34"/>
    <mergeCell ref="C33:C34"/>
    <mergeCell ref="D33:D34"/>
    <mergeCell ref="E33:E34"/>
    <mergeCell ref="F33:F34"/>
    <mergeCell ref="G33:G34"/>
    <mergeCell ref="H33:H34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J27:J28"/>
    <mergeCell ref="K27:K28"/>
    <mergeCell ref="L27:L28"/>
    <mergeCell ref="M27:M28"/>
    <mergeCell ref="M25:M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J23:J24"/>
    <mergeCell ref="K23:K24"/>
    <mergeCell ref="L23:L24"/>
    <mergeCell ref="M23:M24"/>
    <mergeCell ref="M21:M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J19:J20"/>
    <mergeCell ref="K19:K20"/>
    <mergeCell ref="L19:L20"/>
    <mergeCell ref="M19:M20"/>
    <mergeCell ref="A17: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5:J16"/>
    <mergeCell ref="K15:K16"/>
    <mergeCell ref="L15:L16"/>
    <mergeCell ref="M15:M16"/>
    <mergeCell ref="M13:M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J11:J12"/>
    <mergeCell ref="K11:K12"/>
    <mergeCell ref="L11:L12"/>
    <mergeCell ref="M11:M12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J7:J8"/>
    <mergeCell ref="K7:K8"/>
    <mergeCell ref="L7:L8"/>
    <mergeCell ref="M7:M8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Peter Tabor</cp:lastModifiedBy>
  <cp:lastPrinted>2005-09-24T14:34:53Z</cp:lastPrinted>
  <dcterms:created xsi:type="dcterms:W3CDTF">2004-11-27T15:12:12Z</dcterms:created>
  <dcterms:modified xsi:type="dcterms:W3CDTF">2005-09-24T15:04:51Z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